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Шаблон финмодели" sheetId="1" r:id="rId3"/>
    <sheet state="visible" name="Пример производство косметики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3">
      <text>
        <t xml:space="preserve">Желтые поля вбиваются вручную. Все остальное считается автоматически</t>
      </text>
    </comment>
  </commentList>
</comments>
</file>

<file path=xl/sharedStrings.xml><?xml version="1.0" encoding="utf-8"?>
<sst xmlns="http://schemas.openxmlformats.org/spreadsheetml/2006/main" count="140" uniqueCount="89">
  <si>
    <t>Интернет-магазин</t>
  </si>
  <si>
    <t>период —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</si>
  <si>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</si>
  <si>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</si>
  <si>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</si>
  <si>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</si>
  <si>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</si>
  <si>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</si>
  <si>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</si>
  <si>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</si>
  <si>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</si>
  <si>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</si>
  <si>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</si>
  <si>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</si>
  <si>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Выручка</t>
  </si>
  <si>
    <t>Направление 1</t>
  </si>
  <si>
    <t>Направление 2</t>
  </si>
  <si>
    <t>Заходы на сайт</t>
  </si>
  <si>
    <t>Процент роста количества показов</t>
  </si>
  <si>
    <t>CV1 (конверсия сайта)</t>
  </si>
  <si>
    <t>Заказы</t>
  </si>
  <si>
    <t>CV2 (конверсия в оплаты)</t>
  </si>
  <si>
    <t>Оплаченные заказы</t>
  </si>
  <si>
    <t>Средний чек опт</t>
  </si>
  <si>
    <t>Средний чек розница</t>
  </si>
  <si>
    <t>Маржинальность</t>
  </si>
  <si>
    <t>Себестоимость товара</t>
  </si>
  <si>
    <t>Доля платежей б/н, онлайн</t>
  </si>
  <si>
    <t>Стоимость клика</t>
  </si>
  <si>
    <t>Расходы на трафик</t>
  </si>
  <si>
    <t>Маржинальный доход</t>
  </si>
  <si>
    <t>Рентабельность по маржинальному доходу, %</t>
  </si>
  <si>
    <t>Прямые расходы</t>
  </si>
  <si>
    <t>Статья 1</t>
  </si>
  <si>
    <t>Статья 2</t>
  </si>
  <si>
    <t>Статья 3</t>
  </si>
  <si>
    <t>Валовая прибыль</t>
  </si>
  <si>
    <t>Рентабельность по валовой прибыли, %</t>
  </si>
  <si>
    <t>Косвенные расходы</t>
  </si>
  <si>
    <t>Операционная прибыль (EBITDA)</t>
  </si>
  <si>
    <t>Рентабельность по операционной прибыли, %</t>
  </si>
  <si>
    <t>Налоги</t>
  </si>
  <si>
    <t>Кредиты</t>
  </si>
  <si>
    <t>Амортизация</t>
  </si>
  <si>
    <t>Чистая прибыль</t>
  </si>
  <si>
    <t>Рентабельность по чистой прибыли, %</t>
  </si>
  <si>
    <t>Чистая прибыль накопленным итогом</t>
  </si>
  <si>
    <t>Оборотный капитал</t>
  </si>
  <si>
    <t>Изменение оборотного капитала</t>
  </si>
  <si>
    <t>Запасы</t>
  </si>
  <si>
    <t>Период оборота запасов, дн</t>
  </si>
  <si>
    <t>Запасы на начало месяца</t>
  </si>
  <si>
    <t>Запасы на конец месяца</t>
  </si>
  <si>
    <t>Изменение запасов</t>
  </si>
  <si>
    <t>Кредиторская задолженность</t>
  </si>
  <si>
    <t>Период оборота КЗ, дн</t>
  </si>
  <si>
    <t>КЗ на начало месяца</t>
  </si>
  <si>
    <t>КЗ на конец месяца</t>
  </si>
  <si>
    <t>Изменение КЗ</t>
  </si>
  <si>
    <t>ДДС</t>
  </si>
  <si>
    <t>Денежные средства на начало месяца</t>
  </si>
  <si>
    <t>Денежный поток по операционной деятельности</t>
  </si>
  <si>
    <t>Денежный поток по инвестиционной деятельности</t>
  </si>
  <si>
    <t>Денежный поток по финансовой деятельности</t>
  </si>
  <si>
    <t>Полный денежный поток</t>
  </si>
  <si>
    <t>Денежные средства на конец месяца</t>
  </si>
  <si>
    <t>Производство мебели</t>
  </si>
  <si>
    <t>Выручка опт</t>
  </si>
  <si>
    <t>Выручка розница</t>
  </si>
  <si>
    <t>Заявка</t>
  </si>
  <si>
    <t>Расходы на рекламу</t>
  </si>
  <si>
    <t>Переменные расходы</t>
  </si>
  <si>
    <t>Зарплата производственных сотр.</t>
  </si>
  <si>
    <t>Себестоимость сырья</t>
  </si>
  <si>
    <t>Страховые взносы за персонал</t>
  </si>
  <si>
    <t>Постоянные расходы</t>
  </si>
  <si>
    <t>Связь, интернет</t>
  </si>
  <si>
    <t>Зарплата адм. персонала</t>
  </si>
  <si>
    <t>РКО</t>
  </si>
  <si>
    <t>Логистика</t>
  </si>
  <si>
    <t>Зарплата продажника</t>
  </si>
  <si>
    <t>Интернет-сервисы</t>
  </si>
  <si>
    <t>Прочие расходы</t>
  </si>
  <si>
    <t>Аренда цеха</t>
  </si>
  <si>
    <t>Дебиторская задолженность</t>
  </si>
  <si>
    <t>Период оборота ДЗ, дн</t>
  </si>
  <si>
    <t>ДЗ на начало месяца</t>
  </si>
  <si>
    <t>ДЗ на конец месяца</t>
  </si>
  <si>
    <t>Изменение ДЗ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</si>
</sst>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7">
    <font>
      <sz val="10.0"/>
      <color rgb="FF000000"/>
      <name val="Arial"/>
    </font>
    <font/>
    <font>
      <sz val="12.0"/>
      <color rgb="FFFFFFFF"/>
    </font>
    <font>
      <b/>
      <color rgb="FFFFFFFF"/>
    </font>
    <font>
      <color rgb="FFFFFFFF"/>
    </font>
    <font>
      <i/>
    </font>
    <font>
      <b/>
    </font>
  </fonts>
  <fills count="7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2" fontId="2" numFmtId="0" xfId="0" applyAlignment="1" applyFill="1" applyFont="1">
      <alignment horizontal="left" readingOrder="0" shrinkToFit="0" vertical="center" wrapText="1"/>
    </xf>
    <xf borderId="0" fillId="2" fontId="3" numFmtId="4" xfId="0" applyAlignment="1" applyFont="1" applyNumberFormat="1">
      <alignment horizontal="left" readingOrder="0" shrinkToFit="0" vertical="center" wrapText="1"/>
    </xf>
    <xf borderId="0" fillId="2" fontId="4" numFmtId="4" xfId="0" applyAlignment="1" applyFont="1" applyNumberFormat="1">
      <alignment horizontal="left" readingOrder="0" shrinkToFit="0" vertical="center" wrapText="1"/>
    </xf>
    <xf borderId="0" fillId="0" fontId="1" numFmtId="3" xfId="0" applyAlignment="1" applyFont="1" applyNumberFormat="1">
      <alignment horizontal="left" readingOrder="0" shrinkToFit="0" vertical="top" wrapText="1"/>
    </xf>
    <xf borderId="0" fillId="3" fontId="1" numFmtId="9" xfId="0" applyAlignment="1" applyFill="1" applyFont="1" applyNumberFormat="1">
      <alignment horizontal="left" readingOrder="0" shrinkToFit="0" vertical="top" wrapText="1"/>
    </xf>
    <xf borderId="0" fillId="0" fontId="1" numFmtId="3" xfId="0" applyAlignment="1" applyFont="1" applyNumberFormat="1">
      <alignment horizontal="left" shrinkToFit="0" vertical="top" wrapText="1"/>
    </xf>
    <xf borderId="0" fillId="3" fontId="1" numFmtId="3" xfId="0" applyAlignment="1" applyFont="1" applyNumberFormat="1">
      <alignment horizontal="left" readingOrder="0" shrinkToFit="0" vertical="top" wrapText="1"/>
    </xf>
    <xf borderId="0" fillId="0" fontId="1" numFmtId="4" xfId="0" applyAlignment="1" applyFont="1" applyNumberFormat="1">
      <alignment horizontal="left" shrinkToFit="0" vertical="top" wrapText="1"/>
    </xf>
    <xf borderId="0" fillId="3" fontId="1" numFmtId="4" xfId="0" applyAlignment="1" applyFont="1" applyNumberFormat="1">
      <alignment horizontal="left" readingOrder="0" shrinkToFit="0" vertical="top" wrapText="1"/>
    </xf>
    <xf borderId="0" fillId="4" fontId="1" numFmtId="0" xfId="0" applyAlignment="1" applyFill="1" applyFont="1">
      <alignment horizontal="left" readingOrder="0" shrinkToFit="0" vertical="top" wrapText="1"/>
    </xf>
    <xf borderId="0" fillId="4" fontId="1" numFmtId="4" xfId="0" applyAlignment="1" applyFont="1" applyNumberFormat="1">
      <alignment horizontal="left" shrinkToFit="0" vertical="top" wrapText="1"/>
    </xf>
    <xf borderId="0" fillId="0" fontId="1" numFmtId="0" xfId="0" applyAlignment="1" applyFont="1">
      <alignment horizontal="left" shrinkToFit="0" vertical="top" wrapText="1"/>
    </xf>
    <xf borderId="0" fillId="5" fontId="2" numFmtId="0" xfId="0" applyAlignment="1" applyFill="1" applyFont="1">
      <alignment horizontal="left" readingOrder="0" shrinkToFit="0" vertical="center" wrapText="1"/>
    </xf>
    <xf borderId="0" fillId="5" fontId="4" numFmtId="4" xfId="0" applyAlignment="1" applyFont="1" applyNumberFormat="1">
      <alignment horizontal="left" shrinkToFit="0" vertical="center" wrapText="1"/>
    </xf>
    <xf borderId="0" fillId="0" fontId="5" numFmtId="0" xfId="0" applyAlignment="1" applyFont="1">
      <alignment horizontal="left" readingOrder="0" shrinkToFit="0" vertical="top" wrapText="1"/>
    </xf>
    <xf borderId="0" fillId="0" fontId="5" numFmtId="164" xfId="0" applyAlignment="1" applyFont="1" applyNumberFormat="1">
      <alignment horizontal="left" shrinkToFit="0" vertical="top" wrapText="1"/>
    </xf>
    <xf borderId="0" fillId="2" fontId="4" numFmtId="4" xfId="0" applyAlignment="1" applyFont="1" applyNumberFormat="1">
      <alignment horizontal="left" shrinkToFit="0" vertical="center" wrapText="1"/>
    </xf>
    <xf borderId="0" fillId="0" fontId="5" numFmtId="10" xfId="0" applyAlignment="1" applyFont="1" applyNumberFormat="1">
      <alignment horizontal="left" shrinkToFit="0" vertical="top" wrapText="1"/>
    </xf>
    <xf borderId="0" fillId="0" fontId="6" numFmtId="0" xfId="0" applyAlignment="1" applyFont="1">
      <alignment horizontal="left" readingOrder="0" shrinkToFit="0" vertical="top" wrapText="1"/>
    </xf>
    <xf borderId="0" fillId="6" fontId="1" numFmtId="4" xfId="0" applyAlignment="1" applyFill="1" applyFont="1" applyNumberFormat="1">
      <alignment horizontal="left" readingOrder="0" shrinkToFit="0" vertical="top" wrapText="1"/>
    </xf>
    <xf borderId="0" fillId="0" fontId="1" numFmtId="0" xfId="0" applyAlignment="1" applyFont="1">
      <alignment horizontal="right" readingOrder="0" shrinkToFit="0" vertical="top" wrapText="1"/>
    </xf>
    <xf borderId="0" fillId="2" fontId="3" numFmtId="3" xfId="0" applyAlignment="1" applyFont="1" applyNumberFormat="1">
      <alignment horizontal="right" readingOrder="0" shrinkToFit="0" vertical="center" wrapText="1"/>
    </xf>
    <xf borderId="0" fillId="2" fontId="4" numFmtId="3" xfId="0" applyAlignment="1" applyFont="1" applyNumberFormat="1">
      <alignment horizontal="right" readingOrder="0" shrinkToFit="0" vertical="center" wrapText="1"/>
    </xf>
    <xf borderId="0" fillId="3" fontId="1" numFmtId="10" xfId="0" applyAlignment="1" applyFont="1" applyNumberFormat="1">
      <alignment horizontal="right" readingOrder="0" shrinkToFit="0" vertical="top" wrapText="1"/>
    </xf>
    <xf borderId="0" fillId="0" fontId="1" numFmtId="3" xfId="0" applyAlignment="1" applyFont="1" applyNumberFormat="1">
      <alignment horizontal="right" shrinkToFit="0" vertical="top" wrapText="1"/>
    </xf>
    <xf borderId="0" fillId="3" fontId="1" numFmtId="3" xfId="0" applyAlignment="1" applyFont="1" applyNumberFormat="1">
      <alignment horizontal="right" readingOrder="0" shrinkToFit="0" vertical="top" wrapText="1"/>
    </xf>
    <xf borderId="0" fillId="3" fontId="1" numFmtId="9" xfId="0" applyAlignment="1" applyFont="1" applyNumberFormat="1">
      <alignment horizontal="right" readingOrder="0" shrinkToFit="0" vertical="top" wrapText="1"/>
    </xf>
    <xf borderId="0" fillId="0" fontId="1" numFmtId="3" xfId="0" applyAlignment="1" applyFont="1" applyNumberFormat="1">
      <alignment horizontal="right" readingOrder="0" shrinkToFit="0" vertical="top" wrapText="1"/>
    </xf>
    <xf borderId="0" fillId="3" fontId="1" numFmtId="3" xfId="0" applyAlignment="1" applyFont="1" applyNumberFormat="1">
      <alignment horizontal="right" readingOrder="0" shrinkToFit="0" vertical="top" wrapText="1"/>
    </xf>
    <xf borderId="0" fillId="2" fontId="4" numFmtId="3" xfId="0" applyAlignment="1" applyFont="1" applyNumberFormat="1">
      <alignment horizontal="right" shrinkToFit="0" vertical="center" wrapText="1"/>
    </xf>
    <xf borderId="0" fillId="3" fontId="1" numFmtId="4" xfId="0" applyAlignment="1" applyFont="1" applyNumberFormat="1">
      <alignment horizontal="right" readingOrder="0" shrinkToFit="0" vertical="top" wrapText="1"/>
    </xf>
    <xf borderId="0" fillId="5" fontId="4" numFmtId="3" xfId="0" applyAlignment="1" applyFont="1" applyNumberFormat="1">
      <alignment horizontal="right" shrinkToFit="0" vertical="center" wrapText="1"/>
    </xf>
    <xf borderId="0" fillId="0" fontId="5" numFmtId="10" xfId="0" applyAlignment="1" applyFont="1" applyNumberFormat="1">
      <alignment horizontal="right" shrinkToFit="0" vertical="top" wrapText="1"/>
    </xf>
    <xf borderId="0" fillId="0" fontId="1" numFmtId="0" xfId="0" applyAlignment="1" applyFont="1">
      <alignment horizontal="right" shrinkToFit="0" vertical="top" wrapText="1"/>
    </xf>
    <xf borderId="0" fillId="0" fontId="6" numFmtId="0" xfId="0" applyAlignment="1" applyFont="1">
      <alignment horizontal="right" readingOrder="0" shrinkToFit="0" vertical="top" wrapText="1"/>
    </xf>
    <xf borderId="0" fillId="0" fontId="1" numFmtId="4" xfId="0" applyAlignment="1" applyFont="1" applyNumberFormat="1">
      <alignment horizontal="right" shrinkToFit="0" vertical="top" wrapText="1"/>
    </xf>
    <xf borderId="0" fillId="0" fontId="6" numFmtId="3" xfId="0" applyAlignment="1" applyFont="1" applyNumberFormat="1">
      <alignment horizontal="right" readingOrder="0" shrinkToFit="0" vertical="top" wrapText="1"/>
    </xf>
    <xf borderId="0" fillId="2" fontId="2" numFmtId="3" xfId="0" applyAlignment="1" applyFont="1" applyNumberFormat="1">
      <alignment horizontal="right" readingOrder="0" shrinkToFit="0" vertical="center" wrapText="1"/>
    </xf>
    <xf borderId="0" fillId="6" fontId="1" numFmtId="3" xfId="0" applyAlignment="1" applyFont="1" applyNumberFormat="1">
      <alignment horizontal="right" readingOrder="0" shrinkToFit="0" vertical="top" wrapText="1"/>
    </xf>
  </cellXfs>
  <cellStyles count="1">
    <cellStyle xfId="0" name="Normal" builtinId="0"/>
  </cellStyles>
  <dxfs count="3">
    <dxf>
      <font>
        <color rgb="FFFFFFFF"/>
      </font>
      <fill>
        <patternFill patternType="solid">
          <fgColor rgb="FF6AA84F"/>
          <bgColor rgb="FF6AA84F"/>
        </patternFill>
      </fill>
      <border/>
    </dxf>
    <dxf>
      <font>
        <color rgb="FFFFFFFF"/>
      </font>
      <fill>
        <patternFill patternType="solid">
          <fgColor rgb="FFCC4125"/>
          <bgColor rgb="FFCC4125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28.38"/>
    <col customWidth="1" min="2" max="14" width="11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29.25" customHeight="1">
      <c r="A2" s="2" t="s">
        <v>14</v>
      </c>
      <c r="B2" s="3">
        <f>sum(C2:N2)</f>
        <v>0</v>
      </c>
      <c r="C2" s="4">
        <f t="shared" ref="C2:N2" si="1">C10*$B$12</f>
        <v>0</v>
      </c>
      <c r="D2" s="4">
        <f t="shared" si="1"/>
        <v>0</v>
      </c>
      <c r="E2" s="4">
        <f t="shared" si="1"/>
        <v>0</v>
      </c>
      <c r="F2" s="4">
        <f t="shared" si="1"/>
        <v>0</v>
      </c>
      <c r="G2" s="4">
        <f t="shared" si="1"/>
        <v>0</v>
      </c>
      <c r="H2" s="4">
        <f t="shared" si="1"/>
        <v>0</v>
      </c>
      <c r="I2" s="4">
        <f t="shared" si="1"/>
        <v>0</v>
      </c>
      <c r="J2" s="4">
        <f t="shared" si="1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N2" s="4">
        <f t="shared" si="1"/>
        <v>0</v>
      </c>
    </row>
    <row r="3">
      <c r="A3" s="5" t="s">
        <v>15</v>
      </c>
      <c r="B3" s="6">
        <v>0.9</v>
      </c>
      <c r="C3" s="7">
        <f t="shared" ref="C3:N3" si="2">D8*$B$3*$B$11</f>
        <v>0</v>
      </c>
      <c r="D3" s="7">
        <f t="shared" si="2"/>
        <v>0</v>
      </c>
      <c r="E3" s="7">
        <f t="shared" si="2"/>
        <v>0</v>
      </c>
      <c r="F3" s="7">
        <f t="shared" si="2"/>
        <v>0</v>
      </c>
      <c r="G3" s="7">
        <f t="shared" si="2"/>
        <v>0</v>
      </c>
      <c r="H3" s="7">
        <f t="shared" si="2"/>
        <v>0</v>
      </c>
      <c r="I3" s="7">
        <f t="shared" si="2"/>
        <v>0</v>
      </c>
      <c r="J3" s="7">
        <f t="shared" si="2"/>
        <v>0</v>
      </c>
      <c r="K3" s="7">
        <f t="shared" si="2"/>
        <v>0</v>
      </c>
      <c r="L3" s="7">
        <f t="shared" si="2"/>
        <v>0</v>
      </c>
      <c r="M3" s="7">
        <f t="shared" si="2"/>
        <v>0</v>
      </c>
      <c r="N3" s="7">
        <f t="shared" si="2"/>
        <v>0</v>
      </c>
    </row>
    <row r="4">
      <c r="A4" s="5" t="s">
        <v>16</v>
      </c>
      <c r="B4" s="6">
        <v>0.1</v>
      </c>
      <c r="C4" s="7">
        <f t="shared" ref="C4:N4" si="3">D8*$B$4*$B$12</f>
        <v>0</v>
      </c>
      <c r="D4" s="7">
        <f t="shared" si="3"/>
        <v>0</v>
      </c>
      <c r="E4" s="7">
        <f t="shared" si="3"/>
        <v>0</v>
      </c>
      <c r="F4" s="7">
        <f t="shared" si="3"/>
        <v>0</v>
      </c>
      <c r="G4" s="7">
        <f t="shared" si="3"/>
        <v>0</v>
      </c>
      <c r="H4" s="7">
        <f t="shared" si="3"/>
        <v>0</v>
      </c>
      <c r="I4" s="7">
        <f t="shared" si="3"/>
        <v>0</v>
      </c>
      <c r="J4" s="7">
        <f t="shared" si="3"/>
        <v>0</v>
      </c>
      <c r="K4" s="7">
        <f t="shared" si="3"/>
        <v>0</v>
      </c>
      <c r="L4" s="7">
        <f t="shared" si="3"/>
        <v>0</v>
      </c>
      <c r="M4" s="7">
        <f t="shared" si="3"/>
        <v>0</v>
      </c>
      <c r="N4" s="7">
        <f t="shared" si="3"/>
        <v>0</v>
      </c>
    </row>
    <row r="5">
      <c r="A5" s="5" t="s">
        <v>17</v>
      </c>
      <c r="B5" s="8">
        <v>0.0</v>
      </c>
      <c r="C5" s="7">
        <f t="shared" ref="C5:N5" si="4">B5+B5*$B$6</f>
        <v>0</v>
      </c>
      <c r="D5" s="7">
        <f t="shared" si="4"/>
        <v>0</v>
      </c>
      <c r="E5" s="7">
        <f t="shared" si="4"/>
        <v>0</v>
      </c>
      <c r="F5" s="7">
        <f t="shared" si="4"/>
        <v>0</v>
      </c>
      <c r="G5" s="7">
        <f t="shared" si="4"/>
        <v>0</v>
      </c>
      <c r="H5" s="7">
        <f t="shared" si="4"/>
        <v>0</v>
      </c>
      <c r="I5" s="7">
        <f t="shared" si="4"/>
        <v>0</v>
      </c>
      <c r="J5" s="7">
        <f t="shared" si="4"/>
        <v>0</v>
      </c>
      <c r="K5" s="7">
        <f t="shared" si="4"/>
        <v>0</v>
      </c>
      <c r="L5" s="7">
        <f t="shared" si="4"/>
        <v>0</v>
      </c>
      <c r="M5" s="7">
        <f t="shared" si="4"/>
        <v>0</v>
      </c>
      <c r="N5" s="7">
        <f t="shared" si="4"/>
        <v>0</v>
      </c>
    </row>
    <row r="6">
      <c r="A6" s="1" t="s">
        <v>18</v>
      </c>
      <c r="B6" s="6">
        <v>0.0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>
      <c r="A7" s="1" t="s">
        <v>19</v>
      </c>
      <c r="B7" s="6">
        <v>0.0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>
      <c r="A8" s="5" t="s">
        <v>20</v>
      </c>
      <c r="C8" s="5">
        <f t="shared" ref="C8:N8" si="5">C5*$B$7</f>
        <v>0</v>
      </c>
      <c r="D8" s="5">
        <f t="shared" si="5"/>
        <v>0</v>
      </c>
      <c r="E8" s="5">
        <f t="shared" si="5"/>
        <v>0</v>
      </c>
      <c r="F8" s="5">
        <f t="shared" si="5"/>
        <v>0</v>
      </c>
      <c r="G8" s="5">
        <f t="shared" si="5"/>
        <v>0</v>
      </c>
      <c r="H8" s="5">
        <f t="shared" si="5"/>
        <v>0</v>
      </c>
      <c r="I8" s="5">
        <f t="shared" si="5"/>
        <v>0</v>
      </c>
      <c r="J8" s="5">
        <f t="shared" si="5"/>
        <v>0</v>
      </c>
      <c r="K8" s="5">
        <f t="shared" si="5"/>
        <v>0</v>
      </c>
      <c r="L8" s="5">
        <f t="shared" si="5"/>
        <v>0</v>
      </c>
      <c r="M8" s="5">
        <f t="shared" si="5"/>
        <v>0</v>
      </c>
      <c r="N8" s="5">
        <f t="shared" si="5"/>
        <v>0</v>
      </c>
    </row>
    <row r="9">
      <c r="A9" s="1" t="s">
        <v>21</v>
      </c>
      <c r="B9" s="6">
        <v>0.0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s="5" t="s">
        <v>22</v>
      </c>
      <c r="C10" s="5">
        <f t="shared" ref="C10:N10" si="6">C8*$B$9</f>
        <v>0</v>
      </c>
      <c r="D10" s="5">
        <f t="shared" si="6"/>
        <v>0</v>
      </c>
      <c r="E10" s="5">
        <f t="shared" si="6"/>
        <v>0</v>
      </c>
      <c r="F10" s="5">
        <f t="shared" si="6"/>
        <v>0</v>
      </c>
      <c r="G10" s="5">
        <f t="shared" si="6"/>
        <v>0</v>
      </c>
      <c r="H10" s="5">
        <f t="shared" si="6"/>
        <v>0</v>
      </c>
      <c r="I10" s="5">
        <f t="shared" si="6"/>
        <v>0</v>
      </c>
      <c r="J10" s="5">
        <f t="shared" si="6"/>
        <v>0</v>
      </c>
      <c r="K10" s="5">
        <f t="shared" si="6"/>
        <v>0</v>
      </c>
      <c r="L10" s="5">
        <f t="shared" si="6"/>
        <v>0</v>
      </c>
      <c r="M10" s="5">
        <f t="shared" si="6"/>
        <v>0</v>
      </c>
      <c r="N10" s="5">
        <f t="shared" si="6"/>
        <v>0</v>
      </c>
    </row>
    <row r="11">
      <c r="A11" s="1" t="s">
        <v>23</v>
      </c>
      <c r="B11" s="10">
        <v>0.0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>
      <c r="A12" s="1" t="s">
        <v>24</v>
      </c>
      <c r="B12" s="10">
        <v>0.0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>
      <c r="A13" s="1" t="s">
        <v>25</v>
      </c>
      <c r="B13" s="6">
        <v>0.0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>
      <c r="A14" s="11" t="s">
        <v>26</v>
      </c>
      <c r="C14" s="12">
        <f t="shared" ref="C14:N14" si="7">-C2*(1-$B$13)</f>
        <v>0</v>
      </c>
      <c r="D14" s="12">
        <f t="shared" si="7"/>
        <v>0</v>
      </c>
      <c r="E14" s="12">
        <f t="shared" si="7"/>
        <v>0</v>
      </c>
      <c r="F14" s="12">
        <f t="shared" si="7"/>
        <v>0</v>
      </c>
      <c r="G14" s="12">
        <f t="shared" si="7"/>
        <v>0</v>
      </c>
      <c r="H14" s="12">
        <f t="shared" si="7"/>
        <v>0</v>
      </c>
      <c r="I14" s="12">
        <f t="shared" si="7"/>
        <v>0</v>
      </c>
      <c r="J14" s="12">
        <f t="shared" si="7"/>
        <v>0</v>
      </c>
      <c r="K14" s="12">
        <f t="shared" si="7"/>
        <v>0</v>
      </c>
      <c r="L14" s="12">
        <f t="shared" si="7"/>
        <v>0</v>
      </c>
      <c r="M14" s="12">
        <f t="shared" si="7"/>
        <v>0</v>
      </c>
      <c r="N14" s="12">
        <f t="shared" si="7"/>
        <v>0</v>
      </c>
    </row>
    <row r="15">
      <c r="A15" s="1" t="s">
        <v>27</v>
      </c>
      <c r="B15" s="6">
        <v>0.0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>
      <c r="A16" s="1" t="s">
        <v>28</v>
      </c>
      <c r="B16" s="10">
        <v>0.0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>
      <c r="A17" s="1" t="s">
        <v>29</v>
      </c>
      <c r="C17" s="9">
        <f t="shared" ref="C17:N17" si="8">-C5*$B$16</f>
        <v>0</v>
      </c>
      <c r="D17" s="9">
        <f t="shared" si="8"/>
        <v>0</v>
      </c>
      <c r="E17" s="9">
        <f t="shared" si="8"/>
        <v>0</v>
      </c>
      <c r="F17" s="9">
        <f t="shared" si="8"/>
        <v>0</v>
      </c>
      <c r="G17" s="9">
        <f t="shared" si="8"/>
        <v>0</v>
      </c>
      <c r="H17" s="9">
        <f t="shared" si="8"/>
        <v>0</v>
      </c>
      <c r="I17" s="9">
        <f t="shared" si="8"/>
        <v>0</v>
      </c>
      <c r="J17" s="9">
        <f t="shared" si="8"/>
        <v>0</v>
      </c>
      <c r="K17" s="9">
        <f t="shared" si="8"/>
        <v>0</v>
      </c>
      <c r="L17" s="9">
        <f t="shared" si="8"/>
        <v>0</v>
      </c>
      <c r="M17" s="9">
        <f t="shared" si="8"/>
        <v>0</v>
      </c>
      <c r="N17" s="9">
        <f t="shared" si="8"/>
        <v>0</v>
      </c>
    </row>
    <row r="18">
      <c r="A18" s="13"/>
      <c r="C18" s="13"/>
    </row>
    <row r="19" ht="25.5" customHeight="1">
      <c r="A19" s="14" t="s">
        <v>30</v>
      </c>
      <c r="C19" s="15">
        <f t="shared" ref="C19:N19" si="9">C2+C14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</row>
    <row r="20">
      <c r="A20" s="16" t="s">
        <v>31</v>
      </c>
      <c r="C20" s="17" t="str">
        <f t="shared" ref="C20:N20" si="10">C19/C2</f>
        <v>#DIV/0!</v>
      </c>
      <c r="D20" s="17" t="str">
        <f t="shared" si="10"/>
        <v>#DIV/0!</v>
      </c>
      <c r="E20" s="17" t="str">
        <f t="shared" si="10"/>
        <v>#DIV/0!</v>
      </c>
      <c r="F20" s="17" t="str">
        <f t="shared" si="10"/>
        <v>#DIV/0!</v>
      </c>
      <c r="G20" s="17" t="str">
        <f t="shared" si="10"/>
        <v>#DIV/0!</v>
      </c>
      <c r="H20" s="17" t="str">
        <f t="shared" si="10"/>
        <v>#DIV/0!</v>
      </c>
      <c r="I20" s="17" t="str">
        <f t="shared" si="10"/>
        <v>#DIV/0!</v>
      </c>
      <c r="J20" s="17" t="str">
        <f t="shared" si="10"/>
        <v>#DIV/0!</v>
      </c>
      <c r="K20" s="17" t="str">
        <f t="shared" si="10"/>
        <v>#DIV/0!</v>
      </c>
      <c r="L20" s="17" t="str">
        <f t="shared" si="10"/>
        <v>#DIV/0!</v>
      </c>
      <c r="M20" s="17" t="str">
        <f t="shared" si="10"/>
        <v>#DIV/0!</v>
      </c>
      <c r="N20" s="17" t="str">
        <f t="shared" si="10"/>
        <v>#DIV/0!</v>
      </c>
    </row>
    <row r="21">
      <c r="A21" s="13"/>
      <c r="C21" s="13"/>
    </row>
    <row r="22" ht="25.5" customHeight="1">
      <c r="A22" s="2" t="s">
        <v>32</v>
      </c>
      <c r="C22" s="18">
        <f t="shared" ref="C22:N22" si="11">sum(C23:C32)</f>
        <v>-6000</v>
      </c>
      <c r="D22" s="18">
        <f t="shared" si="11"/>
        <v>-6000</v>
      </c>
      <c r="E22" s="18">
        <f t="shared" si="11"/>
        <v>-6000</v>
      </c>
      <c r="F22" s="18">
        <f t="shared" si="11"/>
        <v>-6000</v>
      </c>
      <c r="G22" s="18">
        <f t="shared" si="11"/>
        <v>-6000</v>
      </c>
      <c r="H22" s="18">
        <f t="shared" si="11"/>
        <v>-6000</v>
      </c>
      <c r="I22" s="18">
        <f t="shared" si="11"/>
        <v>-6000</v>
      </c>
      <c r="J22" s="18">
        <f t="shared" si="11"/>
        <v>-6000</v>
      </c>
      <c r="K22" s="18">
        <f t="shared" si="11"/>
        <v>-6000</v>
      </c>
      <c r="L22" s="18">
        <f t="shared" si="11"/>
        <v>-6000</v>
      </c>
      <c r="M22" s="18">
        <f t="shared" si="11"/>
        <v>-6000</v>
      </c>
      <c r="N22" s="18">
        <f t="shared" si="11"/>
        <v>-6000</v>
      </c>
    </row>
    <row r="23">
      <c r="A23" s="1" t="s">
        <v>33</v>
      </c>
      <c r="B23" s="10">
        <v>-3000.0</v>
      </c>
      <c r="C23" s="9">
        <f t="shared" ref="C23:N23" si="12">$B$23</f>
        <v>-3000</v>
      </c>
      <c r="D23" s="9">
        <f t="shared" si="12"/>
        <v>-3000</v>
      </c>
      <c r="E23" s="9">
        <f t="shared" si="12"/>
        <v>-3000</v>
      </c>
      <c r="F23" s="9">
        <f t="shared" si="12"/>
        <v>-3000</v>
      </c>
      <c r="G23" s="9">
        <f t="shared" si="12"/>
        <v>-3000</v>
      </c>
      <c r="H23" s="9">
        <f t="shared" si="12"/>
        <v>-3000</v>
      </c>
      <c r="I23" s="9">
        <f t="shared" si="12"/>
        <v>-3000</v>
      </c>
      <c r="J23" s="9">
        <f t="shared" si="12"/>
        <v>-3000</v>
      </c>
      <c r="K23" s="9">
        <f t="shared" si="12"/>
        <v>-3000</v>
      </c>
      <c r="L23" s="9">
        <f t="shared" si="12"/>
        <v>-3000</v>
      </c>
      <c r="M23" s="9">
        <f t="shared" si="12"/>
        <v>-3000</v>
      </c>
      <c r="N23" s="9">
        <f t="shared" si="12"/>
        <v>-3000</v>
      </c>
    </row>
    <row r="24">
      <c r="A24" s="1" t="s">
        <v>34</v>
      </c>
      <c r="B24" s="10">
        <v>-2000.0</v>
      </c>
      <c r="C24" s="9">
        <f t="shared" ref="C24:N24" si="13">$B$24</f>
        <v>-2000</v>
      </c>
      <c r="D24" s="9">
        <f t="shared" si="13"/>
        <v>-2000</v>
      </c>
      <c r="E24" s="9">
        <f t="shared" si="13"/>
        <v>-2000</v>
      </c>
      <c r="F24" s="9">
        <f t="shared" si="13"/>
        <v>-2000</v>
      </c>
      <c r="G24" s="9">
        <f t="shared" si="13"/>
        <v>-2000</v>
      </c>
      <c r="H24" s="9">
        <f t="shared" si="13"/>
        <v>-2000</v>
      </c>
      <c r="I24" s="9">
        <f t="shared" si="13"/>
        <v>-2000</v>
      </c>
      <c r="J24" s="9">
        <f t="shared" si="13"/>
        <v>-2000</v>
      </c>
      <c r="K24" s="9">
        <f t="shared" si="13"/>
        <v>-2000</v>
      </c>
      <c r="L24" s="9">
        <f t="shared" si="13"/>
        <v>-2000</v>
      </c>
      <c r="M24" s="9">
        <f t="shared" si="13"/>
        <v>-2000</v>
      </c>
      <c r="N24" s="9">
        <f t="shared" si="13"/>
        <v>-2000</v>
      </c>
    </row>
    <row r="25">
      <c r="A25" s="1" t="s">
        <v>35</v>
      </c>
      <c r="B25" s="10">
        <v>-1000.0</v>
      </c>
      <c r="C25" s="9">
        <f t="shared" ref="C25:N25" si="14">$B$25</f>
        <v>-1000</v>
      </c>
      <c r="D25" s="9">
        <f t="shared" si="14"/>
        <v>-1000</v>
      </c>
      <c r="E25" s="9">
        <f t="shared" si="14"/>
        <v>-1000</v>
      </c>
      <c r="F25" s="9">
        <f t="shared" si="14"/>
        <v>-1000</v>
      </c>
      <c r="G25" s="9">
        <f t="shared" si="14"/>
        <v>-1000</v>
      </c>
      <c r="H25" s="9">
        <f t="shared" si="14"/>
        <v>-1000</v>
      </c>
      <c r="I25" s="9">
        <f t="shared" si="14"/>
        <v>-1000</v>
      </c>
      <c r="J25" s="9">
        <f t="shared" si="14"/>
        <v>-1000</v>
      </c>
      <c r="K25" s="9">
        <f t="shared" si="14"/>
        <v>-1000</v>
      </c>
      <c r="L25" s="9">
        <f t="shared" si="14"/>
        <v>-1000</v>
      </c>
      <c r="M25" s="9">
        <f t="shared" si="14"/>
        <v>-1000</v>
      </c>
      <c r="N25" s="9">
        <f t="shared" si="14"/>
        <v>-1000</v>
      </c>
    </row>
    <row r="26">
      <c r="A26" s="1"/>
      <c r="B26" s="10">
        <v>0.0</v>
      </c>
      <c r="C26" s="9">
        <f t="shared" ref="C26:N26" si="15">$B$26</f>
        <v>0</v>
      </c>
      <c r="D26" s="9">
        <f t="shared" si="15"/>
        <v>0</v>
      </c>
      <c r="E26" s="9">
        <f t="shared" si="15"/>
        <v>0</v>
      </c>
      <c r="F26" s="9">
        <f t="shared" si="15"/>
        <v>0</v>
      </c>
      <c r="G26" s="9">
        <f t="shared" si="15"/>
        <v>0</v>
      </c>
      <c r="H26" s="9">
        <f t="shared" si="15"/>
        <v>0</v>
      </c>
      <c r="I26" s="9">
        <f t="shared" si="15"/>
        <v>0</v>
      </c>
      <c r="J26" s="9">
        <f t="shared" si="15"/>
        <v>0</v>
      </c>
      <c r="K26" s="9">
        <f t="shared" si="15"/>
        <v>0</v>
      </c>
      <c r="L26" s="9">
        <f t="shared" si="15"/>
        <v>0</v>
      </c>
      <c r="M26" s="9">
        <f t="shared" si="15"/>
        <v>0</v>
      </c>
      <c r="N26" s="9">
        <f t="shared" si="15"/>
        <v>0</v>
      </c>
    </row>
    <row r="27">
      <c r="A27" s="1"/>
      <c r="B27" s="10">
        <v>0.0</v>
      </c>
      <c r="C27" s="9">
        <f t="shared" ref="C27:N27" si="16">$B$27</f>
        <v>0</v>
      </c>
      <c r="D27" s="9">
        <f t="shared" si="16"/>
        <v>0</v>
      </c>
      <c r="E27" s="9">
        <f t="shared" si="16"/>
        <v>0</v>
      </c>
      <c r="F27" s="9">
        <f t="shared" si="16"/>
        <v>0</v>
      </c>
      <c r="G27" s="9">
        <f t="shared" si="16"/>
        <v>0</v>
      </c>
      <c r="H27" s="9">
        <f t="shared" si="16"/>
        <v>0</v>
      </c>
      <c r="I27" s="9">
        <f t="shared" si="16"/>
        <v>0</v>
      </c>
      <c r="J27" s="9">
        <f t="shared" si="16"/>
        <v>0</v>
      </c>
      <c r="K27" s="9">
        <f t="shared" si="16"/>
        <v>0</v>
      </c>
      <c r="L27" s="9">
        <f t="shared" si="16"/>
        <v>0</v>
      </c>
      <c r="M27" s="9">
        <f t="shared" si="16"/>
        <v>0</v>
      </c>
      <c r="N27" s="9">
        <f t="shared" si="16"/>
        <v>0</v>
      </c>
    </row>
    <row r="28">
      <c r="A28" s="1"/>
      <c r="B28" s="10">
        <v>0.0</v>
      </c>
      <c r="C28" s="9">
        <f t="shared" ref="C28:N28" si="17">$B$28</f>
        <v>0</v>
      </c>
      <c r="D28" s="9">
        <f t="shared" si="17"/>
        <v>0</v>
      </c>
      <c r="E28" s="9">
        <f t="shared" si="17"/>
        <v>0</v>
      </c>
      <c r="F28" s="9">
        <f t="shared" si="17"/>
        <v>0</v>
      </c>
      <c r="G28" s="9">
        <f t="shared" si="17"/>
        <v>0</v>
      </c>
      <c r="H28" s="9">
        <f t="shared" si="17"/>
        <v>0</v>
      </c>
      <c r="I28" s="9">
        <f t="shared" si="17"/>
        <v>0</v>
      </c>
      <c r="J28" s="9">
        <f t="shared" si="17"/>
        <v>0</v>
      </c>
      <c r="K28" s="9">
        <f t="shared" si="17"/>
        <v>0</v>
      </c>
      <c r="L28" s="9">
        <f t="shared" si="17"/>
        <v>0</v>
      </c>
      <c r="M28" s="9">
        <f t="shared" si="17"/>
        <v>0</v>
      </c>
      <c r="N28" s="9">
        <f t="shared" si="17"/>
        <v>0</v>
      </c>
    </row>
    <row r="29">
      <c r="A29" s="1"/>
      <c r="B29" s="10">
        <v>0.0</v>
      </c>
      <c r="C29" s="9">
        <f t="shared" ref="C29:N29" si="18">$B$29</f>
        <v>0</v>
      </c>
      <c r="D29" s="9">
        <f t="shared" si="18"/>
        <v>0</v>
      </c>
      <c r="E29" s="9">
        <f t="shared" si="18"/>
        <v>0</v>
      </c>
      <c r="F29" s="9">
        <f t="shared" si="18"/>
        <v>0</v>
      </c>
      <c r="G29" s="9">
        <f t="shared" si="18"/>
        <v>0</v>
      </c>
      <c r="H29" s="9">
        <f t="shared" si="18"/>
        <v>0</v>
      </c>
      <c r="I29" s="9">
        <f t="shared" si="18"/>
        <v>0</v>
      </c>
      <c r="J29" s="9">
        <f t="shared" si="18"/>
        <v>0</v>
      </c>
      <c r="K29" s="9">
        <f t="shared" si="18"/>
        <v>0</v>
      </c>
      <c r="L29" s="9">
        <f t="shared" si="18"/>
        <v>0</v>
      </c>
      <c r="M29" s="9">
        <f t="shared" si="18"/>
        <v>0</v>
      </c>
      <c r="N29" s="9">
        <f t="shared" si="18"/>
        <v>0</v>
      </c>
    </row>
    <row r="30">
      <c r="A30" s="1"/>
      <c r="B30" s="10">
        <v>0.0</v>
      </c>
      <c r="C30" s="9">
        <f t="shared" ref="C30:N30" si="19">$B$30</f>
        <v>0</v>
      </c>
      <c r="D30" s="9">
        <f t="shared" si="19"/>
        <v>0</v>
      </c>
      <c r="E30" s="9">
        <f t="shared" si="19"/>
        <v>0</v>
      </c>
      <c r="F30" s="9">
        <f t="shared" si="19"/>
        <v>0</v>
      </c>
      <c r="G30" s="9">
        <f t="shared" si="19"/>
        <v>0</v>
      </c>
      <c r="H30" s="9">
        <f t="shared" si="19"/>
        <v>0</v>
      </c>
      <c r="I30" s="9">
        <f t="shared" si="19"/>
        <v>0</v>
      </c>
      <c r="J30" s="9">
        <f t="shared" si="19"/>
        <v>0</v>
      </c>
      <c r="K30" s="9">
        <f t="shared" si="19"/>
        <v>0</v>
      </c>
      <c r="L30" s="9">
        <f t="shared" si="19"/>
        <v>0</v>
      </c>
      <c r="M30" s="9">
        <f t="shared" si="19"/>
        <v>0</v>
      </c>
      <c r="N30" s="9">
        <f t="shared" si="19"/>
        <v>0</v>
      </c>
    </row>
    <row r="31">
      <c r="A31" s="1"/>
      <c r="B31" s="10">
        <v>0.0</v>
      </c>
      <c r="C31" s="9">
        <f t="shared" ref="C31:N31" si="20">$B$31</f>
        <v>0</v>
      </c>
      <c r="D31" s="9">
        <f t="shared" si="20"/>
        <v>0</v>
      </c>
      <c r="E31" s="9">
        <f t="shared" si="20"/>
        <v>0</v>
      </c>
      <c r="F31" s="9">
        <f t="shared" si="20"/>
        <v>0</v>
      </c>
      <c r="G31" s="9">
        <f t="shared" si="20"/>
        <v>0</v>
      </c>
      <c r="H31" s="9">
        <f t="shared" si="20"/>
        <v>0</v>
      </c>
      <c r="I31" s="9">
        <f t="shared" si="20"/>
        <v>0</v>
      </c>
      <c r="J31" s="9">
        <f t="shared" si="20"/>
        <v>0</v>
      </c>
      <c r="K31" s="9">
        <f t="shared" si="20"/>
        <v>0</v>
      </c>
      <c r="L31" s="9">
        <f t="shared" si="20"/>
        <v>0</v>
      </c>
      <c r="M31" s="9">
        <f t="shared" si="20"/>
        <v>0</v>
      </c>
      <c r="N31" s="9">
        <f t="shared" si="20"/>
        <v>0</v>
      </c>
    </row>
    <row r="32">
      <c r="A32" s="13"/>
      <c r="B32" s="10">
        <v>0.0</v>
      </c>
      <c r="C32" s="9">
        <f t="shared" ref="C32:N32" si="21">$B$32</f>
        <v>0</v>
      </c>
      <c r="D32" s="9">
        <f t="shared" si="21"/>
        <v>0</v>
      </c>
      <c r="E32" s="9">
        <f t="shared" si="21"/>
        <v>0</v>
      </c>
      <c r="F32" s="9">
        <f t="shared" si="21"/>
        <v>0</v>
      </c>
      <c r="G32" s="9">
        <f t="shared" si="21"/>
        <v>0</v>
      </c>
      <c r="H32" s="9">
        <f t="shared" si="21"/>
        <v>0</v>
      </c>
      <c r="I32" s="9">
        <f t="shared" si="21"/>
        <v>0</v>
      </c>
      <c r="J32" s="9">
        <f t="shared" si="21"/>
        <v>0</v>
      </c>
      <c r="K32" s="9">
        <f t="shared" si="21"/>
        <v>0</v>
      </c>
      <c r="L32" s="9">
        <f t="shared" si="21"/>
        <v>0</v>
      </c>
      <c r="M32" s="9">
        <f t="shared" si="21"/>
        <v>0</v>
      </c>
      <c r="N32" s="9">
        <f t="shared" si="21"/>
        <v>0</v>
      </c>
    </row>
    <row r="33">
      <c r="A33" s="13"/>
      <c r="C33" s="13"/>
    </row>
    <row r="34" ht="25.5" customHeight="1">
      <c r="A34" s="14" t="s">
        <v>36</v>
      </c>
      <c r="C34" s="15">
        <f t="shared" ref="C34:N34" si="22">C19+C22</f>
        <v>-6000</v>
      </c>
      <c r="D34" s="15">
        <f t="shared" si="22"/>
        <v>-6000</v>
      </c>
      <c r="E34" s="15">
        <f t="shared" si="22"/>
        <v>-6000</v>
      </c>
      <c r="F34" s="15">
        <f t="shared" si="22"/>
        <v>-6000</v>
      </c>
      <c r="G34" s="15">
        <f t="shared" si="22"/>
        <v>-6000</v>
      </c>
      <c r="H34" s="15">
        <f t="shared" si="22"/>
        <v>-6000</v>
      </c>
      <c r="I34" s="15">
        <f t="shared" si="22"/>
        <v>-6000</v>
      </c>
      <c r="J34" s="15">
        <f t="shared" si="22"/>
        <v>-6000</v>
      </c>
      <c r="K34" s="15">
        <f t="shared" si="22"/>
        <v>-6000</v>
      </c>
      <c r="L34" s="15">
        <f t="shared" si="22"/>
        <v>-6000</v>
      </c>
      <c r="M34" s="15">
        <f t="shared" si="22"/>
        <v>-6000</v>
      </c>
      <c r="N34" s="15">
        <f t="shared" si="22"/>
        <v>-6000</v>
      </c>
    </row>
    <row r="35">
      <c r="A35" s="16" t="s">
        <v>37</v>
      </c>
      <c r="C35" s="19" t="str">
        <f t="shared" ref="C35:N35" si="23">C34/C2</f>
        <v>#DIV/0!</v>
      </c>
      <c r="D35" s="19" t="str">
        <f t="shared" si="23"/>
        <v>#DIV/0!</v>
      </c>
      <c r="E35" s="19" t="str">
        <f t="shared" si="23"/>
        <v>#DIV/0!</v>
      </c>
      <c r="F35" s="19" t="str">
        <f t="shared" si="23"/>
        <v>#DIV/0!</v>
      </c>
      <c r="G35" s="19" t="str">
        <f t="shared" si="23"/>
        <v>#DIV/0!</v>
      </c>
      <c r="H35" s="19" t="str">
        <f t="shared" si="23"/>
        <v>#DIV/0!</v>
      </c>
      <c r="I35" s="19" t="str">
        <f t="shared" si="23"/>
        <v>#DIV/0!</v>
      </c>
      <c r="J35" s="19" t="str">
        <f t="shared" si="23"/>
        <v>#DIV/0!</v>
      </c>
      <c r="K35" s="19" t="str">
        <f t="shared" si="23"/>
        <v>#DIV/0!</v>
      </c>
      <c r="L35" s="19" t="str">
        <f t="shared" si="23"/>
        <v>#DIV/0!</v>
      </c>
      <c r="M35" s="19" t="str">
        <f t="shared" si="23"/>
        <v>#DIV/0!</v>
      </c>
      <c r="N35" s="19" t="str">
        <f t="shared" si="23"/>
        <v>#DIV/0!</v>
      </c>
    </row>
    <row r="36">
      <c r="A36" s="13"/>
      <c r="C36" s="13"/>
    </row>
    <row r="37" ht="24.75" customHeight="1">
      <c r="A37" s="2" t="s">
        <v>38</v>
      </c>
      <c r="C37" s="18">
        <f t="shared" ref="C37:N37" si="24">sum(C38:C45)</f>
        <v>-6000</v>
      </c>
      <c r="D37" s="18">
        <f t="shared" si="24"/>
        <v>-6000</v>
      </c>
      <c r="E37" s="18">
        <f t="shared" si="24"/>
        <v>-6000</v>
      </c>
      <c r="F37" s="18">
        <f t="shared" si="24"/>
        <v>-6000</v>
      </c>
      <c r="G37" s="18">
        <f t="shared" si="24"/>
        <v>-6000</v>
      </c>
      <c r="H37" s="18">
        <f t="shared" si="24"/>
        <v>-6000</v>
      </c>
      <c r="I37" s="18">
        <f t="shared" si="24"/>
        <v>-6000</v>
      </c>
      <c r="J37" s="18">
        <f t="shared" si="24"/>
        <v>-6000</v>
      </c>
      <c r="K37" s="18">
        <f t="shared" si="24"/>
        <v>-6000</v>
      </c>
      <c r="L37" s="18">
        <f t="shared" si="24"/>
        <v>-6000</v>
      </c>
      <c r="M37" s="18">
        <f t="shared" si="24"/>
        <v>-6000</v>
      </c>
      <c r="N37" s="18">
        <f t="shared" si="24"/>
        <v>-6000</v>
      </c>
    </row>
    <row r="38">
      <c r="A38" s="1" t="s">
        <v>33</v>
      </c>
      <c r="B38" s="10">
        <v>-3000.0</v>
      </c>
      <c r="C38" s="9">
        <f t="shared" ref="C38:N38" si="25">$B$38</f>
        <v>-3000</v>
      </c>
      <c r="D38" s="9">
        <f t="shared" si="25"/>
        <v>-3000</v>
      </c>
      <c r="E38" s="9">
        <f t="shared" si="25"/>
        <v>-3000</v>
      </c>
      <c r="F38" s="9">
        <f t="shared" si="25"/>
        <v>-3000</v>
      </c>
      <c r="G38" s="9">
        <f t="shared" si="25"/>
        <v>-3000</v>
      </c>
      <c r="H38" s="9">
        <f t="shared" si="25"/>
        <v>-3000</v>
      </c>
      <c r="I38" s="9">
        <f t="shared" si="25"/>
        <v>-3000</v>
      </c>
      <c r="J38" s="9">
        <f t="shared" si="25"/>
        <v>-3000</v>
      </c>
      <c r="K38" s="9">
        <f t="shared" si="25"/>
        <v>-3000</v>
      </c>
      <c r="L38" s="9">
        <f t="shared" si="25"/>
        <v>-3000</v>
      </c>
      <c r="M38" s="9">
        <f t="shared" si="25"/>
        <v>-3000</v>
      </c>
      <c r="N38" s="9">
        <f t="shared" si="25"/>
        <v>-3000</v>
      </c>
    </row>
    <row r="39">
      <c r="A39" s="1" t="s">
        <v>34</v>
      </c>
      <c r="B39" s="10">
        <v>-2000.0</v>
      </c>
      <c r="C39" s="9">
        <f t="shared" ref="C39:N39" si="26">$B$39</f>
        <v>-2000</v>
      </c>
      <c r="D39" s="9">
        <f t="shared" si="26"/>
        <v>-2000</v>
      </c>
      <c r="E39" s="9">
        <f t="shared" si="26"/>
        <v>-2000</v>
      </c>
      <c r="F39" s="9">
        <f t="shared" si="26"/>
        <v>-2000</v>
      </c>
      <c r="G39" s="9">
        <f t="shared" si="26"/>
        <v>-2000</v>
      </c>
      <c r="H39" s="9">
        <f t="shared" si="26"/>
        <v>-2000</v>
      </c>
      <c r="I39" s="9">
        <f t="shared" si="26"/>
        <v>-2000</v>
      </c>
      <c r="J39" s="9">
        <f t="shared" si="26"/>
        <v>-2000</v>
      </c>
      <c r="K39" s="9">
        <f t="shared" si="26"/>
        <v>-2000</v>
      </c>
      <c r="L39" s="9">
        <f t="shared" si="26"/>
        <v>-2000</v>
      </c>
      <c r="M39" s="9">
        <f t="shared" si="26"/>
        <v>-2000</v>
      </c>
      <c r="N39" s="9">
        <f t="shared" si="26"/>
        <v>-2000</v>
      </c>
    </row>
    <row r="40">
      <c r="A40" s="1" t="s">
        <v>35</v>
      </c>
      <c r="B40" s="10">
        <v>-1000.0</v>
      </c>
      <c r="C40" s="9">
        <f t="shared" ref="C40:N40" si="27">$B$40</f>
        <v>-1000</v>
      </c>
      <c r="D40" s="9">
        <f t="shared" si="27"/>
        <v>-1000</v>
      </c>
      <c r="E40" s="9">
        <f t="shared" si="27"/>
        <v>-1000</v>
      </c>
      <c r="F40" s="9">
        <f t="shared" si="27"/>
        <v>-1000</v>
      </c>
      <c r="G40" s="9">
        <f t="shared" si="27"/>
        <v>-1000</v>
      </c>
      <c r="H40" s="9">
        <f t="shared" si="27"/>
        <v>-1000</v>
      </c>
      <c r="I40" s="9">
        <f t="shared" si="27"/>
        <v>-1000</v>
      </c>
      <c r="J40" s="9">
        <f t="shared" si="27"/>
        <v>-1000</v>
      </c>
      <c r="K40" s="9">
        <f t="shared" si="27"/>
        <v>-1000</v>
      </c>
      <c r="L40" s="9">
        <f t="shared" si="27"/>
        <v>-1000</v>
      </c>
      <c r="M40" s="9">
        <f t="shared" si="27"/>
        <v>-1000</v>
      </c>
      <c r="N40" s="9">
        <f t="shared" si="27"/>
        <v>-1000</v>
      </c>
    </row>
    <row r="41">
      <c r="A41" s="1"/>
      <c r="B41" s="10">
        <v>0.0</v>
      </c>
      <c r="C41" s="9">
        <f t="shared" ref="C41:N41" si="28">$B$41</f>
        <v>0</v>
      </c>
      <c r="D41" s="9">
        <f t="shared" si="28"/>
        <v>0</v>
      </c>
      <c r="E41" s="9">
        <f t="shared" si="28"/>
        <v>0</v>
      </c>
      <c r="F41" s="9">
        <f t="shared" si="28"/>
        <v>0</v>
      </c>
      <c r="G41" s="9">
        <f t="shared" si="28"/>
        <v>0</v>
      </c>
      <c r="H41" s="9">
        <f t="shared" si="28"/>
        <v>0</v>
      </c>
      <c r="I41" s="9">
        <f t="shared" si="28"/>
        <v>0</v>
      </c>
      <c r="J41" s="9">
        <f t="shared" si="28"/>
        <v>0</v>
      </c>
      <c r="K41" s="9">
        <f t="shared" si="28"/>
        <v>0</v>
      </c>
      <c r="L41" s="9">
        <f t="shared" si="28"/>
        <v>0</v>
      </c>
      <c r="M41" s="9">
        <f t="shared" si="28"/>
        <v>0</v>
      </c>
      <c r="N41" s="9">
        <f t="shared" si="28"/>
        <v>0</v>
      </c>
    </row>
    <row r="42">
      <c r="A42" s="1"/>
      <c r="B42" s="10">
        <v>0.0</v>
      </c>
      <c r="C42" s="9">
        <f t="shared" ref="C42:N42" si="29">$B$42</f>
        <v>0</v>
      </c>
      <c r="D42" s="9">
        <f t="shared" si="29"/>
        <v>0</v>
      </c>
      <c r="E42" s="9">
        <f t="shared" si="29"/>
        <v>0</v>
      </c>
      <c r="F42" s="9">
        <f t="shared" si="29"/>
        <v>0</v>
      </c>
      <c r="G42" s="9">
        <f t="shared" si="29"/>
        <v>0</v>
      </c>
      <c r="H42" s="9">
        <f t="shared" si="29"/>
        <v>0</v>
      </c>
      <c r="I42" s="9">
        <f t="shared" si="29"/>
        <v>0</v>
      </c>
      <c r="J42" s="9">
        <f t="shared" si="29"/>
        <v>0</v>
      </c>
      <c r="K42" s="9">
        <f t="shared" si="29"/>
        <v>0</v>
      </c>
      <c r="L42" s="9">
        <f t="shared" si="29"/>
        <v>0</v>
      </c>
      <c r="M42" s="9">
        <f t="shared" si="29"/>
        <v>0</v>
      </c>
      <c r="N42" s="9">
        <f t="shared" si="29"/>
        <v>0</v>
      </c>
    </row>
    <row r="43">
      <c r="A43" s="1"/>
      <c r="B43" s="10">
        <v>0.0</v>
      </c>
      <c r="C43" s="9">
        <f t="shared" ref="C43:N43" si="30">$B$43</f>
        <v>0</v>
      </c>
      <c r="D43" s="9">
        <f t="shared" si="30"/>
        <v>0</v>
      </c>
      <c r="E43" s="9">
        <f t="shared" si="30"/>
        <v>0</v>
      </c>
      <c r="F43" s="9">
        <f t="shared" si="30"/>
        <v>0</v>
      </c>
      <c r="G43" s="9">
        <f t="shared" si="30"/>
        <v>0</v>
      </c>
      <c r="H43" s="9">
        <f t="shared" si="30"/>
        <v>0</v>
      </c>
      <c r="I43" s="9">
        <f t="shared" si="30"/>
        <v>0</v>
      </c>
      <c r="J43" s="9">
        <f t="shared" si="30"/>
        <v>0</v>
      </c>
      <c r="K43" s="9">
        <f t="shared" si="30"/>
        <v>0</v>
      </c>
      <c r="L43" s="9">
        <f t="shared" si="30"/>
        <v>0</v>
      </c>
      <c r="M43" s="9">
        <f t="shared" si="30"/>
        <v>0</v>
      </c>
      <c r="N43" s="9">
        <f t="shared" si="30"/>
        <v>0</v>
      </c>
    </row>
    <row r="44">
      <c r="A44" s="1"/>
      <c r="B44" s="10">
        <v>0.0</v>
      </c>
      <c r="C44" s="9">
        <f t="shared" ref="C44:N44" si="31">$B$44</f>
        <v>0</v>
      </c>
      <c r="D44" s="9">
        <f t="shared" si="31"/>
        <v>0</v>
      </c>
      <c r="E44" s="9">
        <f t="shared" si="31"/>
        <v>0</v>
      </c>
      <c r="F44" s="9">
        <f t="shared" si="31"/>
        <v>0</v>
      </c>
      <c r="G44" s="9">
        <f t="shared" si="31"/>
        <v>0</v>
      </c>
      <c r="H44" s="9">
        <f t="shared" si="31"/>
        <v>0</v>
      </c>
      <c r="I44" s="9">
        <f t="shared" si="31"/>
        <v>0</v>
      </c>
      <c r="J44" s="9">
        <f t="shared" si="31"/>
        <v>0</v>
      </c>
      <c r="K44" s="9">
        <f t="shared" si="31"/>
        <v>0</v>
      </c>
      <c r="L44" s="9">
        <f t="shared" si="31"/>
        <v>0</v>
      </c>
      <c r="M44" s="9">
        <f t="shared" si="31"/>
        <v>0</v>
      </c>
      <c r="N44" s="9">
        <f t="shared" si="31"/>
        <v>0</v>
      </c>
    </row>
    <row r="45">
      <c r="A45" s="13"/>
      <c r="B45" s="10">
        <v>0.0</v>
      </c>
      <c r="C45" s="9">
        <f t="shared" ref="C45:N45" si="32">$B$45</f>
        <v>0</v>
      </c>
      <c r="D45" s="9">
        <f t="shared" si="32"/>
        <v>0</v>
      </c>
      <c r="E45" s="9">
        <f t="shared" si="32"/>
        <v>0</v>
      </c>
      <c r="F45" s="9">
        <f t="shared" si="32"/>
        <v>0</v>
      </c>
      <c r="G45" s="9">
        <f t="shared" si="32"/>
        <v>0</v>
      </c>
      <c r="H45" s="9">
        <f t="shared" si="32"/>
        <v>0</v>
      </c>
      <c r="I45" s="9">
        <f t="shared" si="32"/>
        <v>0</v>
      </c>
      <c r="J45" s="9">
        <f t="shared" si="32"/>
        <v>0</v>
      </c>
      <c r="K45" s="9">
        <f t="shared" si="32"/>
        <v>0</v>
      </c>
      <c r="L45" s="9">
        <f t="shared" si="32"/>
        <v>0</v>
      </c>
      <c r="M45" s="9">
        <f t="shared" si="32"/>
        <v>0</v>
      </c>
      <c r="N45" s="9">
        <f t="shared" si="32"/>
        <v>0</v>
      </c>
    </row>
    <row r="46">
      <c r="A46" s="13"/>
      <c r="C46" s="13"/>
    </row>
    <row r="47" ht="25.5" customHeight="1">
      <c r="A47" s="14" t="s">
        <v>39</v>
      </c>
      <c r="C47" s="15">
        <f t="shared" ref="C47:N47" si="33">C34+C37</f>
        <v>-12000</v>
      </c>
      <c r="D47" s="15">
        <f t="shared" si="33"/>
        <v>-12000</v>
      </c>
      <c r="E47" s="15">
        <f t="shared" si="33"/>
        <v>-12000</v>
      </c>
      <c r="F47" s="15">
        <f t="shared" si="33"/>
        <v>-12000</v>
      </c>
      <c r="G47" s="15">
        <f t="shared" si="33"/>
        <v>-12000</v>
      </c>
      <c r="H47" s="15">
        <f t="shared" si="33"/>
        <v>-12000</v>
      </c>
      <c r="I47" s="15">
        <f t="shared" si="33"/>
        <v>-12000</v>
      </c>
      <c r="J47" s="15">
        <f t="shared" si="33"/>
        <v>-12000</v>
      </c>
      <c r="K47" s="15">
        <f t="shared" si="33"/>
        <v>-12000</v>
      </c>
      <c r="L47" s="15">
        <f t="shared" si="33"/>
        <v>-12000</v>
      </c>
      <c r="M47" s="15">
        <f t="shared" si="33"/>
        <v>-12000</v>
      </c>
      <c r="N47" s="15">
        <f t="shared" si="33"/>
        <v>-12000</v>
      </c>
    </row>
    <row r="48">
      <c r="A48" s="16" t="s">
        <v>40</v>
      </c>
      <c r="C48" s="19" t="str">
        <f t="shared" ref="C48:N48" si="34">C47/C2</f>
        <v>#DIV/0!</v>
      </c>
      <c r="D48" s="19" t="str">
        <f t="shared" si="34"/>
        <v>#DIV/0!</v>
      </c>
      <c r="E48" s="19" t="str">
        <f t="shared" si="34"/>
        <v>#DIV/0!</v>
      </c>
      <c r="F48" s="19" t="str">
        <f t="shared" si="34"/>
        <v>#DIV/0!</v>
      </c>
      <c r="G48" s="19" t="str">
        <f t="shared" si="34"/>
        <v>#DIV/0!</v>
      </c>
      <c r="H48" s="19" t="str">
        <f t="shared" si="34"/>
        <v>#DIV/0!</v>
      </c>
      <c r="I48" s="19" t="str">
        <f t="shared" si="34"/>
        <v>#DIV/0!</v>
      </c>
      <c r="J48" s="19" t="str">
        <f t="shared" si="34"/>
        <v>#DIV/0!</v>
      </c>
      <c r="K48" s="19" t="str">
        <f t="shared" si="34"/>
        <v>#DIV/0!</v>
      </c>
      <c r="L48" s="19" t="str">
        <f t="shared" si="34"/>
        <v>#DIV/0!</v>
      </c>
      <c r="M48" s="19" t="str">
        <f t="shared" si="34"/>
        <v>#DIV/0!</v>
      </c>
      <c r="N48" s="19" t="str">
        <f t="shared" si="34"/>
        <v>#DIV/0!</v>
      </c>
    </row>
    <row r="49">
      <c r="A49" s="1" t="s">
        <v>41</v>
      </c>
      <c r="B49" s="10">
        <v>0.0</v>
      </c>
      <c r="C49" s="9">
        <f t="shared" ref="C49:N49" si="35">$B$49</f>
        <v>0</v>
      </c>
      <c r="D49" s="9">
        <f t="shared" si="35"/>
        <v>0</v>
      </c>
      <c r="E49" s="9">
        <f t="shared" si="35"/>
        <v>0</v>
      </c>
      <c r="F49" s="9">
        <f t="shared" si="35"/>
        <v>0</v>
      </c>
      <c r="G49" s="9">
        <f t="shared" si="35"/>
        <v>0</v>
      </c>
      <c r="H49" s="9">
        <f t="shared" si="35"/>
        <v>0</v>
      </c>
      <c r="I49" s="9">
        <f t="shared" si="35"/>
        <v>0</v>
      </c>
      <c r="J49" s="9">
        <f t="shared" si="35"/>
        <v>0</v>
      </c>
      <c r="K49" s="9">
        <f t="shared" si="35"/>
        <v>0</v>
      </c>
      <c r="L49" s="9">
        <f t="shared" si="35"/>
        <v>0</v>
      </c>
      <c r="M49" s="9">
        <f t="shared" si="35"/>
        <v>0</v>
      </c>
      <c r="N49" s="9">
        <f t="shared" si="35"/>
        <v>0</v>
      </c>
    </row>
    <row r="50">
      <c r="A50" s="1" t="s">
        <v>42</v>
      </c>
      <c r="B50" s="10">
        <v>0.0</v>
      </c>
      <c r="C50" s="9">
        <f t="shared" ref="C50:N50" si="36">$B$50</f>
        <v>0</v>
      </c>
      <c r="D50" s="9">
        <f t="shared" si="36"/>
        <v>0</v>
      </c>
      <c r="E50" s="9">
        <f t="shared" si="36"/>
        <v>0</v>
      </c>
      <c r="F50" s="9">
        <f t="shared" si="36"/>
        <v>0</v>
      </c>
      <c r="G50" s="9">
        <f t="shared" si="36"/>
        <v>0</v>
      </c>
      <c r="H50" s="9">
        <f t="shared" si="36"/>
        <v>0</v>
      </c>
      <c r="I50" s="9">
        <f t="shared" si="36"/>
        <v>0</v>
      </c>
      <c r="J50" s="9">
        <f t="shared" si="36"/>
        <v>0</v>
      </c>
      <c r="K50" s="9">
        <f t="shared" si="36"/>
        <v>0</v>
      </c>
      <c r="L50" s="9">
        <f t="shared" si="36"/>
        <v>0</v>
      </c>
      <c r="M50" s="9">
        <f t="shared" si="36"/>
        <v>0</v>
      </c>
      <c r="N50" s="9">
        <f t="shared" si="36"/>
        <v>0</v>
      </c>
    </row>
    <row r="51">
      <c r="A51" s="1" t="s">
        <v>43</v>
      </c>
      <c r="B51" s="10">
        <v>0.0</v>
      </c>
      <c r="C51" s="9">
        <f t="shared" ref="C51:N51" si="37">$B$51</f>
        <v>0</v>
      </c>
      <c r="D51" s="9">
        <f t="shared" si="37"/>
        <v>0</v>
      </c>
      <c r="E51" s="9">
        <f t="shared" si="37"/>
        <v>0</v>
      </c>
      <c r="F51" s="9">
        <f t="shared" si="37"/>
        <v>0</v>
      </c>
      <c r="G51" s="9">
        <f t="shared" si="37"/>
        <v>0</v>
      </c>
      <c r="H51" s="9">
        <f t="shared" si="37"/>
        <v>0</v>
      </c>
      <c r="I51" s="9">
        <f t="shared" si="37"/>
        <v>0</v>
      </c>
      <c r="J51" s="9">
        <f t="shared" si="37"/>
        <v>0</v>
      </c>
      <c r="K51" s="9">
        <f t="shared" si="37"/>
        <v>0</v>
      </c>
      <c r="L51" s="9">
        <f t="shared" si="37"/>
        <v>0</v>
      </c>
      <c r="M51" s="9">
        <f t="shared" si="37"/>
        <v>0</v>
      </c>
      <c r="N51" s="9">
        <f t="shared" si="37"/>
        <v>0</v>
      </c>
    </row>
    <row r="52">
      <c r="A52" s="13"/>
      <c r="C52" s="13"/>
    </row>
    <row r="53" ht="24.75" customHeight="1">
      <c r="A53" s="2" t="s">
        <v>44</v>
      </c>
      <c r="C53" s="18">
        <f t="shared" ref="C53:N53" si="38">C47+C49+C50+C51</f>
        <v>-12000</v>
      </c>
      <c r="D53" s="18">
        <f t="shared" si="38"/>
        <v>-12000</v>
      </c>
      <c r="E53" s="18">
        <f t="shared" si="38"/>
        <v>-12000</v>
      </c>
      <c r="F53" s="18">
        <f t="shared" si="38"/>
        <v>-12000</v>
      </c>
      <c r="G53" s="18">
        <f t="shared" si="38"/>
        <v>-12000</v>
      </c>
      <c r="H53" s="18">
        <f t="shared" si="38"/>
        <v>-12000</v>
      </c>
      <c r="I53" s="18">
        <f t="shared" si="38"/>
        <v>-12000</v>
      </c>
      <c r="J53" s="18">
        <f t="shared" si="38"/>
        <v>-12000</v>
      </c>
      <c r="K53" s="18">
        <f t="shared" si="38"/>
        <v>-12000</v>
      </c>
      <c r="L53" s="18">
        <f t="shared" si="38"/>
        <v>-12000</v>
      </c>
      <c r="M53" s="18">
        <f t="shared" si="38"/>
        <v>-12000</v>
      </c>
      <c r="N53" s="18">
        <f t="shared" si="38"/>
        <v>-12000</v>
      </c>
    </row>
    <row r="54">
      <c r="A54" s="16" t="s">
        <v>45</v>
      </c>
      <c r="C54" s="19" t="str">
        <f t="shared" ref="C54:N54" si="39">C53/C2</f>
        <v>#DIV/0!</v>
      </c>
      <c r="D54" s="19" t="str">
        <f t="shared" si="39"/>
        <v>#DIV/0!</v>
      </c>
      <c r="E54" s="19" t="str">
        <f t="shared" si="39"/>
        <v>#DIV/0!</v>
      </c>
      <c r="F54" s="19" t="str">
        <f t="shared" si="39"/>
        <v>#DIV/0!</v>
      </c>
      <c r="G54" s="19" t="str">
        <f t="shared" si="39"/>
        <v>#DIV/0!</v>
      </c>
      <c r="H54" s="19" t="str">
        <f t="shared" si="39"/>
        <v>#DIV/0!</v>
      </c>
      <c r="I54" s="19" t="str">
        <f t="shared" si="39"/>
        <v>#DIV/0!</v>
      </c>
      <c r="J54" s="19" t="str">
        <f t="shared" si="39"/>
        <v>#DIV/0!</v>
      </c>
      <c r="K54" s="19" t="str">
        <f t="shared" si="39"/>
        <v>#DIV/0!</v>
      </c>
      <c r="L54" s="19" t="str">
        <f t="shared" si="39"/>
        <v>#DIV/0!</v>
      </c>
      <c r="M54" s="19" t="str">
        <f t="shared" si="39"/>
        <v>#DIV/0!</v>
      </c>
      <c r="N54" s="19" t="str">
        <f t="shared" si="39"/>
        <v>#DIV/0!</v>
      </c>
    </row>
    <row r="55">
      <c r="A55" s="1" t="s">
        <v>46</v>
      </c>
      <c r="C55" s="9">
        <f t="shared" ref="C55:N55" si="40">B55+C53</f>
        <v>-12000</v>
      </c>
      <c r="D55" s="9">
        <f t="shared" si="40"/>
        <v>-24000</v>
      </c>
      <c r="E55" s="9">
        <f t="shared" si="40"/>
        <v>-36000</v>
      </c>
      <c r="F55" s="9">
        <f t="shared" si="40"/>
        <v>-48000</v>
      </c>
      <c r="G55" s="9">
        <f t="shared" si="40"/>
        <v>-60000</v>
      </c>
      <c r="H55" s="9">
        <f t="shared" si="40"/>
        <v>-72000</v>
      </c>
      <c r="I55" s="9">
        <f t="shared" si="40"/>
        <v>-84000</v>
      </c>
      <c r="J55" s="9">
        <f t="shared" si="40"/>
        <v>-96000</v>
      </c>
      <c r="K55" s="9">
        <f t="shared" si="40"/>
        <v>-108000</v>
      </c>
      <c r="L55" s="9">
        <f t="shared" si="40"/>
        <v>-120000</v>
      </c>
      <c r="M55" s="9">
        <f t="shared" si="40"/>
        <v>-132000</v>
      </c>
      <c r="N55" s="9">
        <f t="shared" si="40"/>
        <v>-144000</v>
      </c>
    </row>
    <row r="56" ht="33.0" customHeight="1">
      <c r="A56" s="13"/>
      <c r="C56" s="13"/>
    </row>
    <row r="57" ht="29.25" customHeight="1">
      <c r="A57" s="2" t="s">
        <v>47</v>
      </c>
      <c r="C57" s="4">
        <f t="shared" ref="C57:N57" si="41">C63-C69</f>
        <v>0</v>
      </c>
      <c r="D57" s="4">
        <f t="shared" si="41"/>
        <v>0</v>
      </c>
      <c r="E57" s="4">
        <f t="shared" si="41"/>
        <v>0</v>
      </c>
      <c r="F57" s="4">
        <f t="shared" si="41"/>
        <v>0</v>
      </c>
      <c r="G57" s="4">
        <f t="shared" si="41"/>
        <v>0</v>
      </c>
      <c r="H57" s="4">
        <f t="shared" si="41"/>
        <v>0</v>
      </c>
      <c r="I57" s="4">
        <f t="shared" si="41"/>
        <v>0</v>
      </c>
      <c r="J57" s="4">
        <f t="shared" si="41"/>
        <v>0</v>
      </c>
      <c r="K57" s="4">
        <f t="shared" si="41"/>
        <v>0</v>
      </c>
      <c r="L57" s="4">
        <f t="shared" si="41"/>
        <v>0</v>
      </c>
      <c r="M57" s="4">
        <f t="shared" si="41"/>
        <v>0</v>
      </c>
      <c r="N57" s="4">
        <f t="shared" si="41"/>
        <v>0</v>
      </c>
    </row>
    <row r="58">
      <c r="A58" s="1" t="s">
        <v>48</v>
      </c>
      <c r="C58" s="9">
        <f t="shared" ref="C58:N58" si="42">C64-C70</f>
        <v>0</v>
      </c>
      <c r="D58" s="9">
        <f t="shared" si="42"/>
        <v>0</v>
      </c>
      <c r="E58" s="9">
        <f t="shared" si="42"/>
        <v>0</v>
      </c>
      <c r="F58" s="9">
        <f t="shared" si="42"/>
        <v>0</v>
      </c>
      <c r="G58" s="9">
        <f t="shared" si="42"/>
        <v>0</v>
      </c>
      <c r="H58" s="9">
        <f t="shared" si="42"/>
        <v>0</v>
      </c>
      <c r="I58" s="9">
        <f t="shared" si="42"/>
        <v>0</v>
      </c>
      <c r="J58" s="9">
        <f t="shared" si="42"/>
        <v>0</v>
      </c>
      <c r="K58" s="9">
        <f t="shared" si="42"/>
        <v>0</v>
      </c>
      <c r="L58" s="9">
        <f t="shared" si="42"/>
        <v>0</v>
      </c>
      <c r="M58" s="9">
        <f t="shared" si="42"/>
        <v>0</v>
      </c>
      <c r="N58" s="9">
        <f t="shared" si="42"/>
        <v>0</v>
      </c>
    </row>
    <row r="59">
      <c r="A59" s="13"/>
      <c r="C59" s="13"/>
    </row>
    <row r="60">
      <c r="A60" s="20" t="s">
        <v>49</v>
      </c>
      <c r="C60" s="20"/>
    </row>
    <row r="61">
      <c r="A61" s="1" t="s">
        <v>50</v>
      </c>
      <c r="B61" s="8">
        <v>0.0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>
      <c r="A62" s="1" t="s">
        <v>51</v>
      </c>
      <c r="C62" s="9">
        <f t="shared" ref="C62:N62" si="43">B63</f>
        <v>0</v>
      </c>
      <c r="D62" s="9">
        <f t="shared" si="43"/>
        <v>0</v>
      </c>
      <c r="E62" s="9">
        <f t="shared" si="43"/>
        <v>0</v>
      </c>
      <c r="F62" s="9">
        <f t="shared" si="43"/>
        <v>0</v>
      </c>
      <c r="G62" s="9">
        <f t="shared" si="43"/>
        <v>0</v>
      </c>
      <c r="H62" s="9">
        <f t="shared" si="43"/>
        <v>0</v>
      </c>
      <c r="I62" s="9">
        <f t="shared" si="43"/>
        <v>0</v>
      </c>
      <c r="J62" s="9">
        <f t="shared" si="43"/>
        <v>0</v>
      </c>
      <c r="K62" s="9">
        <f t="shared" si="43"/>
        <v>0</v>
      </c>
      <c r="L62" s="9">
        <f t="shared" si="43"/>
        <v>0</v>
      </c>
      <c r="M62" s="9">
        <f t="shared" si="43"/>
        <v>0</v>
      </c>
      <c r="N62" s="9">
        <f t="shared" si="43"/>
        <v>0</v>
      </c>
    </row>
    <row r="63">
      <c r="A63" s="1" t="s">
        <v>52</v>
      </c>
      <c r="B63" s="8">
        <v>0.0</v>
      </c>
      <c r="C63" s="9">
        <f t="shared" ref="C63:N63" si="44">-C14*$B$61/30</f>
        <v>0</v>
      </c>
      <c r="D63" s="9">
        <f t="shared" si="44"/>
        <v>0</v>
      </c>
      <c r="E63" s="9">
        <f t="shared" si="44"/>
        <v>0</v>
      </c>
      <c r="F63" s="9">
        <f t="shared" si="44"/>
        <v>0</v>
      </c>
      <c r="G63" s="9">
        <f t="shared" si="44"/>
        <v>0</v>
      </c>
      <c r="H63" s="9">
        <f t="shared" si="44"/>
        <v>0</v>
      </c>
      <c r="I63" s="9">
        <f t="shared" si="44"/>
        <v>0</v>
      </c>
      <c r="J63" s="9">
        <f t="shared" si="44"/>
        <v>0</v>
      </c>
      <c r="K63" s="9">
        <f t="shared" si="44"/>
        <v>0</v>
      </c>
      <c r="L63" s="9">
        <f t="shared" si="44"/>
        <v>0</v>
      </c>
      <c r="M63" s="9">
        <f t="shared" si="44"/>
        <v>0</v>
      </c>
      <c r="N63" s="9">
        <f t="shared" si="44"/>
        <v>0</v>
      </c>
    </row>
    <row r="64">
      <c r="A64" s="1" t="s">
        <v>53</v>
      </c>
      <c r="C64" s="9">
        <f t="shared" ref="C64:N64" si="45">C63-C62</f>
        <v>0</v>
      </c>
      <c r="D64" s="9">
        <f t="shared" si="45"/>
        <v>0</v>
      </c>
      <c r="E64" s="9">
        <f t="shared" si="45"/>
        <v>0</v>
      </c>
      <c r="F64" s="9">
        <f t="shared" si="45"/>
        <v>0</v>
      </c>
      <c r="G64" s="9">
        <f t="shared" si="45"/>
        <v>0</v>
      </c>
      <c r="H64" s="9">
        <f t="shared" si="45"/>
        <v>0</v>
      </c>
      <c r="I64" s="9">
        <f t="shared" si="45"/>
        <v>0</v>
      </c>
      <c r="J64" s="9">
        <f t="shared" si="45"/>
        <v>0</v>
      </c>
      <c r="K64" s="9">
        <f t="shared" si="45"/>
        <v>0</v>
      </c>
      <c r="L64" s="9">
        <f t="shared" si="45"/>
        <v>0</v>
      </c>
      <c r="M64" s="9">
        <f t="shared" si="45"/>
        <v>0</v>
      </c>
      <c r="N64" s="9">
        <f t="shared" si="45"/>
        <v>0</v>
      </c>
    </row>
    <row r="65">
      <c r="A65" s="13"/>
      <c r="C65" s="13"/>
    </row>
    <row r="66">
      <c r="A66" s="20" t="s">
        <v>54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>
      <c r="A67" s="1" t="s">
        <v>55</v>
      </c>
      <c r="B67" s="8">
        <v>0.0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>
      <c r="A68" s="1" t="s">
        <v>56</v>
      </c>
      <c r="C68" s="9">
        <f t="shared" ref="C68:N68" si="46">B69</f>
        <v>0</v>
      </c>
      <c r="D68" s="9">
        <f t="shared" si="46"/>
        <v>0</v>
      </c>
      <c r="E68" s="9">
        <f t="shared" si="46"/>
        <v>0</v>
      </c>
      <c r="F68" s="9">
        <f t="shared" si="46"/>
        <v>0</v>
      </c>
      <c r="G68" s="9">
        <f t="shared" si="46"/>
        <v>0</v>
      </c>
      <c r="H68" s="9">
        <f t="shared" si="46"/>
        <v>0</v>
      </c>
      <c r="I68" s="9">
        <f t="shared" si="46"/>
        <v>0</v>
      </c>
      <c r="J68" s="9">
        <f t="shared" si="46"/>
        <v>0</v>
      </c>
      <c r="K68" s="9">
        <f t="shared" si="46"/>
        <v>0</v>
      </c>
      <c r="L68" s="9">
        <f t="shared" si="46"/>
        <v>0</v>
      </c>
      <c r="M68" s="9">
        <f t="shared" si="46"/>
        <v>0</v>
      </c>
      <c r="N68" s="9">
        <f t="shared" si="46"/>
        <v>0</v>
      </c>
    </row>
    <row r="69">
      <c r="A69" s="1" t="s">
        <v>57</v>
      </c>
      <c r="B69" s="8">
        <v>0.0</v>
      </c>
      <c r="C69" s="9">
        <f t="shared" ref="C69:N69" si="47">-C14*$B$67/30</f>
        <v>0</v>
      </c>
      <c r="D69" s="9">
        <f t="shared" si="47"/>
        <v>0</v>
      </c>
      <c r="E69" s="9">
        <f t="shared" si="47"/>
        <v>0</v>
      </c>
      <c r="F69" s="9">
        <f t="shared" si="47"/>
        <v>0</v>
      </c>
      <c r="G69" s="9">
        <f t="shared" si="47"/>
        <v>0</v>
      </c>
      <c r="H69" s="9">
        <f t="shared" si="47"/>
        <v>0</v>
      </c>
      <c r="I69" s="9">
        <f t="shared" si="47"/>
        <v>0</v>
      </c>
      <c r="J69" s="9">
        <f t="shared" si="47"/>
        <v>0</v>
      </c>
      <c r="K69" s="9">
        <f t="shared" si="47"/>
        <v>0</v>
      </c>
      <c r="L69" s="9">
        <f t="shared" si="47"/>
        <v>0</v>
      </c>
      <c r="M69" s="9">
        <f t="shared" si="47"/>
        <v>0</v>
      </c>
      <c r="N69" s="9">
        <f t="shared" si="47"/>
        <v>0</v>
      </c>
    </row>
    <row r="70">
      <c r="A70" s="1" t="s">
        <v>58</v>
      </c>
      <c r="C70" s="9">
        <f t="shared" ref="C70:N70" si="48">C69-C68</f>
        <v>0</v>
      </c>
      <c r="D70" s="9">
        <f t="shared" si="48"/>
        <v>0</v>
      </c>
      <c r="E70" s="9">
        <f t="shared" si="48"/>
        <v>0</v>
      </c>
      <c r="F70" s="9">
        <f t="shared" si="48"/>
        <v>0</v>
      </c>
      <c r="G70" s="9">
        <f t="shared" si="48"/>
        <v>0</v>
      </c>
      <c r="H70" s="9">
        <f t="shared" si="48"/>
        <v>0</v>
      </c>
      <c r="I70" s="9">
        <f t="shared" si="48"/>
        <v>0</v>
      </c>
      <c r="J70" s="9">
        <f t="shared" si="48"/>
        <v>0</v>
      </c>
      <c r="K70" s="9">
        <f t="shared" si="48"/>
        <v>0</v>
      </c>
      <c r="L70" s="9">
        <f t="shared" si="48"/>
        <v>0</v>
      </c>
      <c r="M70" s="9">
        <f t="shared" si="48"/>
        <v>0</v>
      </c>
      <c r="N70" s="9">
        <f t="shared" si="48"/>
        <v>0</v>
      </c>
    </row>
    <row r="71">
      <c r="A71" s="13"/>
      <c r="C71" s="13"/>
    </row>
    <row r="72" ht="29.25" customHeight="1">
      <c r="A72" s="2" t="s">
        <v>59</v>
      </c>
      <c r="C72" s="2"/>
    </row>
    <row r="73">
      <c r="A73" s="1" t="s">
        <v>60</v>
      </c>
      <c r="C73" s="9">
        <f t="shared" ref="C73:N73" si="49">B78</f>
        <v>0</v>
      </c>
      <c r="D73" s="9">
        <f t="shared" si="49"/>
        <v>-12000</v>
      </c>
      <c r="E73" s="9">
        <f t="shared" si="49"/>
        <v>-24000</v>
      </c>
      <c r="F73" s="9">
        <f t="shared" si="49"/>
        <v>-36000</v>
      </c>
      <c r="G73" s="9">
        <f t="shared" si="49"/>
        <v>-48000</v>
      </c>
      <c r="H73" s="9">
        <f t="shared" si="49"/>
        <v>-60000</v>
      </c>
      <c r="I73" s="9">
        <f t="shared" si="49"/>
        <v>-72000</v>
      </c>
      <c r="J73" s="9">
        <f t="shared" si="49"/>
        <v>-84000</v>
      </c>
      <c r="K73" s="9">
        <f t="shared" si="49"/>
        <v>-96000</v>
      </c>
      <c r="L73" s="9">
        <f t="shared" si="49"/>
        <v>-108000</v>
      </c>
      <c r="M73" s="9">
        <f t="shared" si="49"/>
        <v>-120000</v>
      </c>
      <c r="N73" s="9">
        <f t="shared" si="49"/>
        <v>-132000</v>
      </c>
    </row>
    <row r="74">
      <c r="A74" s="1" t="s">
        <v>61</v>
      </c>
      <c r="C74" s="9">
        <f t="shared" ref="C74:N74" si="50">C47+C49-C58</f>
        <v>-12000</v>
      </c>
      <c r="D74" s="9">
        <f t="shared" si="50"/>
        <v>-12000</v>
      </c>
      <c r="E74" s="9">
        <f t="shared" si="50"/>
        <v>-12000</v>
      </c>
      <c r="F74" s="9">
        <f t="shared" si="50"/>
        <v>-12000</v>
      </c>
      <c r="G74" s="9">
        <f t="shared" si="50"/>
        <v>-12000</v>
      </c>
      <c r="H74" s="9">
        <f t="shared" si="50"/>
        <v>-12000</v>
      </c>
      <c r="I74" s="9">
        <f t="shared" si="50"/>
        <v>-12000</v>
      </c>
      <c r="J74" s="9">
        <f t="shared" si="50"/>
        <v>-12000</v>
      </c>
      <c r="K74" s="9">
        <f t="shared" si="50"/>
        <v>-12000</v>
      </c>
      <c r="L74" s="9">
        <f t="shared" si="50"/>
        <v>-12000</v>
      </c>
      <c r="M74" s="9">
        <f t="shared" si="50"/>
        <v>-12000</v>
      </c>
      <c r="N74" s="9">
        <f t="shared" si="50"/>
        <v>-12000</v>
      </c>
    </row>
    <row r="75">
      <c r="A75" s="1" t="s">
        <v>62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>
      <c r="A76" s="1" t="s">
        <v>63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>
      <c r="A77" s="1" t="s">
        <v>64</v>
      </c>
      <c r="C77" s="9">
        <f t="shared" ref="C77:N77" si="51">sum(C74:C76)</f>
        <v>-12000</v>
      </c>
      <c r="D77" s="9">
        <f t="shared" si="51"/>
        <v>-12000</v>
      </c>
      <c r="E77" s="9">
        <f t="shared" si="51"/>
        <v>-12000</v>
      </c>
      <c r="F77" s="9">
        <f t="shared" si="51"/>
        <v>-12000</v>
      </c>
      <c r="G77" s="9">
        <f t="shared" si="51"/>
        <v>-12000</v>
      </c>
      <c r="H77" s="9">
        <f t="shared" si="51"/>
        <v>-12000</v>
      </c>
      <c r="I77" s="9">
        <f t="shared" si="51"/>
        <v>-12000</v>
      </c>
      <c r="J77" s="9">
        <f t="shared" si="51"/>
        <v>-12000</v>
      </c>
      <c r="K77" s="9">
        <f t="shared" si="51"/>
        <v>-12000</v>
      </c>
      <c r="L77" s="9">
        <f t="shared" si="51"/>
        <v>-12000</v>
      </c>
      <c r="M77" s="9">
        <f t="shared" si="51"/>
        <v>-12000</v>
      </c>
      <c r="N77" s="9">
        <f t="shared" si="51"/>
        <v>-12000</v>
      </c>
    </row>
    <row r="78">
      <c r="A78" s="1" t="s">
        <v>65</v>
      </c>
      <c r="B78" s="21">
        <v>0.0</v>
      </c>
      <c r="C78" s="9">
        <f t="shared" ref="C78:N78" si="52">C73+C77</f>
        <v>-12000</v>
      </c>
      <c r="D78" s="9">
        <f t="shared" si="52"/>
        <v>-24000</v>
      </c>
      <c r="E78" s="9">
        <f t="shared" si="52"/>
        <v>-36000</v>
      </c>
      <c r="F78" s="9">
        <f t="shared" si="52"/>
        <v>-48000</v>
      </c>
      <c r="G78" s="9">
        <f t="shared" si="52"/>
        <v>-60000</v>
      </c>
      <c r="H78" s="9">
        <f t="shared" si="52"/>
        <v>-72000</v>
      </c>
      <c r="I78" s="9">
        <f t="shared" si="52"/>
        <v>-84000</v>
      </c>
      <c r="J78" s="9">
        <f t="shared" si="52"/>
        <v>-96000</v>
      </c>
      <c r="K78" s="9">
        <f t="shared" si="52"/>
        <v>-108000</v>
      </c>
      <c r="L78" s="9">
        <f t="shared" si="52"/>
        <v>-120000</v>
      </c>
      <c r="M78" s="9">
        <f t="shared" si="52"/>
        <v>-132000</v>
      </c>
      <c r="N78" s="9">
        <f t="shared" si="52"/>
        <v>-144000</v>
      </c>
    </row>
    <row r="79">
      <c r="A79" s="1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>
      <c r="A80" s="1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>
      <c r="A81" s="1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>
      <c r="A82" s="1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>
      <c r="A83" s="1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>
      <c r="A84" s="1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>
      <c r="A85" s="1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>
      <c r="A86" s="1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>
      <c r="A87" s="1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>
      <c r="A88" s="1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>
      <c r="A89" s="1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>
      <c r="A90" s="1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>
      <c r="A91" s="1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>
      <c r="A92" s="1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>
      <c r="A93" s="1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>
      <c r="A94" s="1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>
      <c r="A95" s="1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>
      <c r="A96" s="1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>
      <c r="A97" s="1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>
      <c r="A98" s="1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>
      <c r="A99" s="1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>
      <c r="A100" s="1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>
      <c r="A101" s="1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>
      <c r="A102" s="1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>
      <c r="A103" s="1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>
      <c r="A104" s="1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>
      <c r="A105" s="1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>
      <c r="A106" s="1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>
      <c r="A107" s="1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>
      <c r="A108" s="1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>
      <c r="A109" s="1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>
      <c r="A110" s="1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>
      <c r="A111" s="1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>
      <c r="A112" s="1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>
      <c r="A113" s="1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>
      <c r="A114" s="1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>
      <c r="A115" s="1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>
      <c r="A116" s="1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>
      <c r="A117" s="1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>
      <c r="A118" s="1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>
      <c r="A119" s="1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>
      <c r="A120" s="1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>
      <c r="A121" s="1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>
      <c r="A122" s="1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>
      <c r="A123" s="1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>
      <c r="A124" s="1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>
      <c r="A125" s="1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>
      <c r="A126" s="1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>
      <c r="A127" s="1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>
      <c r="A128" s="1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>
      <c r="A129" s="1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>
      <c r="A130" s="1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>
      <c r="A131" s="1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>
      <c r="A132" s="1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>
      <c r="A133" s="1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>
      <c r="A134" s="1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>
      <c r="A135" s="1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>
      <c r="A136" s="1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>
      <c r="A137" s="1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>
      <c r="A138" s="1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>
      <c r="A139" s="1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>
      <c r="A140" s="1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>
      <c r="A141" s="1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>
      <c r="A142" s="1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>
      <c r="A143" s="1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>
      <c r="A144" s="1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>
      <c r="A145" s="1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>
      <c r="A146" s="1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>
      <c r="A147" s="1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>
      <c r="A148" s="1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>
      <c r="A149" s="1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>
      <c r="A150" s="1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>
      <c r="A151" s="1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>
      <c r="A152" s="1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>
      <c r="A153" s="1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>
      <c r="A154" s="1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>
      <c r="A155" s="1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>
      <c r="A156" s="1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>
      <c r="A157" s="1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>
      <c r="A158" s="1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>
      <c r="A159" s="1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>
      <c r="A160" s="1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>
      <c r="A161" s="1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>
      <c r="A162" s="1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>
      <c r="A163" s="1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>
      <c r="A164" s="1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>
      <c r="A165" s="1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>
      <c r="A166" s="1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>
      <c r="A167" s="1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>
      <c r="A168" s="1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>
      <c r="A169" s="1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>
      <c r="A170" s="1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>
      <c r="A171" s="1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>
      <c r="A172" s="1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>
      <c r="A173" s="1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>
      <c r="A174" s="1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>
      <c r="A175" s="1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>
      <c r="A176" s="1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>
      <c r="A177" s="1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>
      <c r="A178" s="1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>
      <c r="A179" s="1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>
      <c r="A180" s="1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>
      <c r="A181" s="1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>
      <c r="A182" s="1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>
      <c r="A183" s="1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>
      <c r="A184" s="1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>
      <c r="A185" s="1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>
      <c r="A186" s="1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>
      <c r="A187" s="1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>
      <c r="A188" s="1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>
      <c r="A189" s="1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>
      <c r="A190" s="1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>
      <c r="A191" s="1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>
      <c r="A192" s="1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>
      <c r="A193" s="1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>
      <c r="A194" s="1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>
      <c r="A195" s="1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>
      <c r="A196" s="1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>
      <c r="A197" s="1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>
      <c r="A198" s="1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>
      <c r="A199" s="1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>
      <c r="A200" s="1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>
      <c r="A201" s="1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>
      <c r="A202" s="1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>
      <c r="A203" s="1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>
      <c r="A204" s="1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>
      <c r="A205" s="1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>
      <c r="A206" s="1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>
      <c r="A207" s="1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>
      <c r="A208" s="1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>
      <c r="A209" s="1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>
      <c r="A210" s="1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>
      <c r="A211" s="1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>
      <c r="A212" s="1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>
      <c r="A213" s="1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>
      <c r="A214" s="1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>
      <c r="A215" s="1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>
      <c r="A216" s="1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>
      <c r="A217" s="1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>
      <c r="A218" s="1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>
      <c r="A219" s="1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>
      <c r="A220" s="1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>
      <c r="A221" s="1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>
      <c r="A222" s="1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>
      <c r="A223" s="1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>
      <c r="A224" s="1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>
      <c r="A225" s="1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>
      <c r="A226" s="1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>
      <c r="A227" s="1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>
      <c r="A228" s="1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>
      <c r="A229" s="1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>
      <c r="A230" s="1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>
      <c r="A231" s="1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>
      <c r="A232" s="1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>
      <c r="A233" s="1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>
      <c r="A234" s="1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>
      <c r="A235" s="1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>
      <c r="A236" s="1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>
      <c r="A237" s="1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>
      <c r="A238" s="1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>
      <c r="A239" s="1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>
      <c r="A240" s="1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>
      <c r="A241" s="1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>
      <c r="A242" s="1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>
      <c r="A243" s="1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>
      <c r="A244" s="1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>
      <c r="A245" s="1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>
      <c r="A246" s="1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>
      <c r="A247" s="1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>
      <c r="A248" s="1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>
      <c r="A249" s="1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>
      <c r="A250" s="1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>
      <c r="A251" s="1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>
      <c r="A252" s="1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>
      <c r="A253" s="1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>
      <c r="A254" s="1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>
      <c r="A255" s="1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>
      <c r="A256" s="1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>
      <c r="A257" s="1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>
      <c r="A258" s="1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>
      <c r="A259" s="1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>
      <c r="A260" s="1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>
      <c r="A261" s="1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>
      <c r="A262" s="1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>
      <c r="A263" s="1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>
      <c r="A264" s="1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>
      <c r="A265" s="1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>
      <c r="A266" s="1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>
      <c r="A267" s="1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>
      <c r="A268" s="1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>
      <c r="A269" s="1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>
      <c r="A270" s="1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>
      <c r="A271" s="1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>
      <c r="A272" s="1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>
      <c r="A273" s="1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>
      <c r="A274" s="1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>
      <c r="A275" s="1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>
      <c r="A276" s="1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>
      <c r="A277" s="1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>
      <c r="A278" s="1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>
      <c r="A279" s="1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>
      <c r="A280" s="1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>
      <c r="A281" s="1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>
      <c r="A282" s="1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>
      <c r="A283" s="1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>
      <c r="A284" s="1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>
      <c r="A285" s="1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>
      <c r="A286" s="1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>
      <c r="A287" s="1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</row>
    <row r="100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</row>
    <row r="100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</row>
  </sheetData>
  <mergeCells count="51">
    <mergeCell ref="A8:B8"/>
    <mergeCell ref="A10:B10"/>
    <mergeCell ref="A14:B14"/>
    <mergeCell ref="A17:B17"/>
    <mergeCell ref="A18:B18"/>
    <mergeCell ref="C18:N18"/>
    <mergeCell ref="A19:B19"/>
    <mergeCell ref="A20:B20"/>
    <mergeCell ref="A21:B21"/>
    <mergeCell ref="C21:N21"/>
    <mergeCell ref="A22:B22"/>
    <mergeCell ref="A33:B33"/>
    <mergeCell ref="C33:N33"/>
    <mergeCell ref="A34:B34"/>
    <mergeCell ref="A35:B35"/>
    <mergeCell ref="A36:B36"/>
    <mergeCell ref="C36:N36"/>
    <mergeCell ref="A37:B37"/>
    <mergeCell ref="A46:B46"/>
    <mergeCell ref="C46:N46"/>
    <mergeCell ref="A47:B47"/>
    <mergeCell ref="C59:N59"/>
    <mergeCell ref="C60:N60"/>
    <mergeCell ref="C65:N65"/>
    <mergeCell ref="C71:N71"/>
    <mergeCell ref="C72:N72"/>
    <mergeCell ref="A48:B48"/>
    <mergeCell ref="A52:B52"/>
    <mergeCell ref="C52:N52"/>
    <mergeCell ref="A53:B53"/>
    <mergeCell ref="A54:B54"/>
    <mergeCell ref="A55:B55"/>
    <mergeCell ref="C56:N56"/>
    <mergeCell ref="A56:B56"/>
    <mergeCell ref="A57:B57"/>
    <mergeCell ref="A58:B58"/>
    <mergeCell ref="A59:B59"/>
    <mergeCell ref="A60:B60"/>
    <mergeCell ref="A62:B62"/>
    <mergeCell ref="A64:B64"/>
    <mergeCell ref="A74:B74"/>
    <mergeCell ref="A75:B75"/>
    <mergeCell ref="A76:B76"/>
    <mergeCell ref="A77:B77"/>
    <mergeCell ref="A65:B65"/>
    <mergeCell ref="A66:B66"/>
    <mergeCell ref="A68:B68"/>
    <mergeCell ref="A70:B70"/>
    <mergeCell ref="A71:B71"/>
    <mergeCell ref="A72:B72"/>
    <mergeCell ref="A73:B73"/>
  </mergeCells>
  <conditionalFormatting sqref="C53:N53">
    <cfRule type="cellIs" dxfId="0" priority="1" operator="greaterThan">
      <formula>0</formula>
    </cfRule>
  </conditionalFormatting>
  <conditionalFormatting sqref="C53:N53">
    <cfRule type="cellIs" dxfId="1" priority="2" operator="lessThanOrEqual">
      <formula>0</formula>
    </cfRule>
  </conditionalFormatting>
  <conditionalFormatting sqref="C55:N55">
    <cfRule type="cellIs" dxfId="0" priority="3" operator="greaterThan">
      <formula>0</formula>
    </cfRule>
  </conditionalFormatting>
  <conditionalFormatting sqref="C55:N55">
    <cfRule type="cellIs" dxfId="1" priority="4" operator="lessThanOr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outlinePr summaryBelow="0" summaryRight="0"/>
    <pageSetUpPr fitToPage="1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28.38"/>
    <col customWidth="1" min="2" max="14" width="10.88"/>
  </cols>
  <sheetData>
    <row r="1">
      <c r="A1" s="1" t="s">
        <v>66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</row>
    <row r="2" ht="29.25" customHeight="1">
      <c r="A2" s="2" t="s">
        <v>14</v>
      </c>
      <c r="B2" s="23">
        <f>sum(C2:N2)</f>
        <v>13481966.72</v>
      </c>
      <c r="C2" s="24">
        <f t="shared" ref="C2:N2" si="1">sum(C3:C4)</f>
        <v>1005210</v>
      </c>
      <c r="D2" s="24">
        <f t="shared" si="1"/>
        <v>1025314.2</v>
      </c>
      <c r="E2" s="24">
        <f t="shared" si="1"/>
        <v>1045820.484</v>
      </c>
      <c r="F2" s="24">
        <f t="shared" si="1"/>
        <v>1066736.894</v>
      </c>
      <c r="G2" s="24">
        <f t="shared" si="1"/>
        <v>1088071.632</v>
      </c>
      <c r="H2" s="24">
        <f t="shared" si="1"/>
        <v>1109833.064</v>
      </c>
      <c r="I2" s="24">
        <f t="shared" si="1"/>
        <v>1132029.725</v>
      </c>
      <c r="J2" s="24">
        <f t="shared" si="1"/>
        <v>1154670.32</v>
      </c>
      <c r="K2" s="24">
        <f t="shared" si="1"/>
        <v>1177763.726</v>
      </c>
      <c r="L2" s="24">
        <f t="shared" si="1"/>
        <v>1201319.001</v>
      </c>
      <c r="M2" s="24">
        <f t="shared" si="1"/>
        <v>1225345.381</v>
      </c>
      <c r="N2" s="24">
        <f t="shared" si="1"/>
        <v>1249852.289</v>
      </c>
    </row>
    <row r="3">
      <c r="A3" s="5" t="s">
        <v>67</v>
      </c>
      <c r="B3" s="25">
        <v>0.7</v>
      </c>
      <c r="C3" s="26">
        <f t="shared" ref="C3:N3" si="2">C10*$B$3*$B$11</f>
        <v>963900</v>
      </c>
      <c r="D3" s="26">
        <f t="shared" si="2"/>
        <v>983178</v>
      </c>
      <c r="E3" s="26">
        <f t="shared" si="2"/>
        <v>1002841.56</v>
      </c>
      <c r="F3" s="26">
        <f t="shared" si="2"/>
        <v>1022898.391</v>
      </c>
      <c r="G3" s="26">
        <f t="shared" si="2"/>
        <v>1043356.359</v>
      </c>
      <c r="H3" s="26">
        <f t="shared" si="2"/>
        <v>1064223.486</v>
      </c>
      <c r="I3" s="26">
        <f t="shared" si="2"/>
        <v>1085507.956</v>
      </c>
      <c r="J3" s="26">
        <f t="shared" si="2"/>
        <v>1107218.115</v>
      </c>
      <c r="K3" s="26">
        <f t="shared" si="2"/>
        <v>1129362.477</v>
      </c>
      <c r="L3" s="26">
        <f t="shared" si="2"/>
        <v>1151949.727</v>
      </c>
      <c r="M3" s="26">
        <f t="shared" si="2"/>
        <v>1174988.721</v>
      </c>
      <c r="N3" s="26">
        <f t="shared" si="2"/>
        <v>1198488.496</v>
      </c>
    </row>
    <row r="4">
      <c r="A4" s="5" t="s">
        <v>68</v>
      </c>
      <c r="B4" s="25">
        <v>0.3</v>
      </c>
      <c r="C4" s="26">
        <f t="shared" ref="C4:N4" si="3">C10*$B$4*$B$12</f>
        <v>41310</v>
      </c>
      <c r="D4" s="26">
        <f t="shared" si="3"/>
        <v>42136.2</v>
      </c>
      <c r="E4" s="26">
        <f t="shared" si="3"/>
        <v>42978.924</v>
      </c>
      <c r="F4" s="26">
        <f t="shared" si="3"/>
        <v>43838.50248</v>
      </c>
      <c r="G4" s="26">
        <f t="shared" si="3"/>
        <v>44715.27253</v>
      </c>
      <c r="H4" s="26">
        <f t="shared" si="3"/>
        <v>45609.57798</v>
      </c>
      <c r="I4" s="26">
        <f t="shared" si="3"/>
        <v>46521.76954</v>
      </c>
      <c r="J4" s="26">
        <f t="shared" si="3"/>
        <v>47452.20493</v>
      </c>
      <c r="K4" s="26">
        <f t="shared" si="3"/>
        <v>48401.24903</v>
      </c>
      <c r="L4" s="26">
        <f t="shared" si="3"/>
        <v>49369.27401</v>
      </c>
      <c r="M4" s="26">
        <f t="shared" si="3"/>
        <v>50356.65949</v>
      </c>
      <c r="N4" s="26">
        <f t="shared" si="3"/>
        <v>51363.79268</v>
      </c>
    </row>
    <row r="5">
      <c r="A5" s="5" t="s">
        <v>17</v>
      </c>
      <c r="B5" s="27">
        <v>1200.0</v>
      </c>
      <c r="C5" s="26">
        <f t="shared" ref="C5:N5" si="4">B5+B5*$B$6</f>
        <v>1224</v>
      </c>
      <c r="D5" s="26">
        <f t="shared" si="4"/>
        <v>1248.48</v>
      </c>
      <c r="E5" s="26">
        <f t="shared" si="4"/>
        <v>1273.4496</v>
      </c>
      <c r="F5" s="26">
        <f t="shared" si="4"/>
        <v>1298.918592</v>
      </c>
      <c r="G5" s="26">
        <f t="shared" si="4"/>
        <v>1324.896964</v>
      </c>
      <c r="H5" s="26">
        <f t="shared" si="4"/>
        <v>1351.394903</v>
      </c>
      <c r="I5" s="26">
        <f t="shared" si="4"/>
        <v>1378.422801</v>
      </c>
      <c r="J5" s="26">
        <f t="shared" si="4"/>
        <v>1405.991257</v>
      </c>
      <c r="K5" s="26">
        <f t="shared" si="4"/>
        <v>1434.111082</v>
      </c>
      <c r="L5" s="26">
        <f t="shared" si="4"/>
        <v>1462.793304</v>
      </c>
      <c r="M5" s="26">
        <f t="shared" si="4"/>
        <v>1492.04917</v>
      </c>
      <c r="N5" s="26">
        <f t="shared" si="4"/>
        <v>1521.890153</v>
      </c>
    </row>
    <row r="6">
      <c r="A6" s="1" t="s">
        <v>18</v>
      </c>
      <c r="B6" s="28">
        <v>0.02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>
      <c r="A7" s="1" t="s">
        <v>19</v>
      </c>
      <c r="B7" s="28">
        <v>0.3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>
      <c r="A8" s="5" t="s">
        <v>69</v>
      </c>
      <c r="C8" s="29">
        <f t="shared" ref="C8:N8" si="5">C5*$B$7</f>
        <v>367.2</v>
      </c>
      <c r="D8" s="29">
        <f t="shared" si="5"/>
        <v>374.544</v>
      </c>
      <c r="E8" s="29">
        <f t="shared" si="5"/>
        <v>382.03488</v>
      </c>
      <c r="F8" s="29">
        <f t="shared" si="5"/>
        <v>389.6755776</v>
      </c>
      <c r="G8" s="29">
        <f t="shared" si="5"/>
        <v>397.4690892</v>
      </c>
      <c r="H8" s="29">
        <f t="shared" si="5"/>
        <v>405.4184709</v>
      </c>
      <c r="I8" s="29">
        <f t="shared" si="5"/>
        <v>413.5268404</v>
      </c>
      <c r="J8" s="29">
        <f t="shared" si="5"/>
        <v>421.7973772</v>
      </c>
      <c r="K8" s="29">
        <f t="shared" si="5"/>
        <v>430.2333247</v>
      </c>
      <c r="L8" s="29">
        <f t="shared" si="5"/>
        <v>438.8379912</v>
      </c>
      <c r="M8" s="29">
        <f t="shared" si="5"/>
        <v>447.614751</v>
      </c>
      <c r="N8" s="29">
        <f t="shared" si="5"/>
        <v>456.567046</v>
      </c>
    </row>
    <row r="9">
      <c r="A9" s="1" t="s">
        <v>21</v>
      </c>
      <c r="B9" s="28">
        <v>0.05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>
      <c r="A10" s="5" t="s">
        <v>22</v>
      </c>
      <c r="C10" s="29">
        <f t="shared" ref="C10:N10" si="6">C8*$B$9</f>
        <v>18.36</v>
      </c>
      <c r="D10" s="29">
        <f t="shared" si="6"/>
        <v>18.7272</v>
      </c>
      <c r="E10" s="29">
        <f t="shared" si="6"/>
        <v>19.101744</v>
      </c>
      <c r="F10" s="29">
        <f t="shared" si="6"/>
        <v>19.48377888</v>
      </c>
      <c r="G10" s="29">
        <f t="shared" si="6"/>
        <v>19.87345446</v>
      </c>
      <c r="H10" s="29">
        <f t="shared" si="6"/>
        <v>20.27092355</v>
      </c>
      <c r="I10" s="29">
        <f t="shared" si="6"/>
        <v>20.67634202</v>
      </c>
      <c r="J10" s="29">
        <f t="shared" si="6"/>
        <v>21.08986886</v>
      </c>
      <c r="K10" s="29">
        <f t="shared" si="6"/>
        <v>21.51166624</v>
      </c>
      <c r="L10" s="29">
        <f t="shared" si="6"/>
        <v>21.94189956</v>
      </c>
      <c r="M10" s="29">
        <f t="shared" si="6"/>
        <v>22.38073755</v>
      </c>
      <c r="N10" s="29">
        <f t="shared" si="6"/>
        <v>22.8283523</v>
      </c>
    </row>
    <row r="11">
      <c r="A11" s="1" t="s">
        <v>23</v>
      </c>
      <c r="B11" s="29">
        <v>75000.0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>
      <c r="A12" s="1" t="s">
        <v>24</v>
      </c>
      <c r="B12" s="29">
        <v>7500.0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>
      <c r="A13" s="1" t="s">
        <v>28</v>
      </c>
      <c r="B13" s="30">
        <v>100.0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>
      <c r="A14" s="1" t="s">
        <v>70</v>
      </c>
      <c r="C14" s="26">
        <f t="shared" ref="C14:N14" si="7">-C5*$B$13</f>
        <v>-122400</v>
      </c>
      <c r="D14" s="26">
        <f t="shared" si="7"/>
        <v>-124848</v>
      </c>
      <c r="E14" s="26">
        <f t="shared" si="7"/>
        <v>-127344.96</v>
      </c>
      <c r="F14" s="26">
        <f t="shared" si="7"/>
        <v>-129891.8592</v>
      </c>
      <c r="G14" s="26">
        <f t="shared" si="7"/>
        <v>-132489.6964</v>
      </c>
      <c r="H14" s="26">
        <f t="shared" si="7"/>
        <v>-135139.4903</v>
      </c>
      <c r="I14" s="26">
        <f t="shared" si="7"/>
        <v>-137842.2801</v>
      </c>
      <c r="J14" s="26">
        <f t="shared" si="7"/>
        <v>-140599.1257</v>
      </c>
      <c r="K14" s="26">
        <f t="shared" si="7"/>
        <v>-143411.1082</v>
      </c>
      <c r="L14" s="26">
        <f t="shared" si="7"/>
        <v>-146279.3304</v>
      </c>
      <c r="M14" s="26">
        <f t="shared" si="7"/>
        <v>-149204.917</v>
      </c>
      <c r="N14" s="26">
        <f t="shared" si="7"/>
        <v>-152189.0153</v>
      </c>
    </row>
    <row r="15">
      <c r="A15" s="13"/>
      <c r="C15" s="26"/>
    </row>
    <row r="16">
      <c r="A16" s="13"/>
      <c r="C16" s="26"/>
    </row>
    <row r="17" ht="25.5" customHeight="1">
      <c r="A17" s="2" t="s">
        <v>71</v>
      </c>
      <c r="C17" s="31">
        <f t="shared" ref="C17:N17" si="8">sum(C18:C21)</f>
        <v>-379683</v>
      </c>
      <c r="D17" s="31">
        <f t="shared" si="8"/>
        <v>-385714.26</v>
      </c>
      <c r="E17" s="31">
        <f t="shared" si="8"/>
        <v>-391866.1452</v>
      </c>
      <c r="F17" s="31">
        <f t="shared" si="8"/>
        <v>-398141.0681</v>
      </c>
      <c r="G17" s="31">
        <f t="shared" si="8"/>
        <v>-404541.4895</v>
      </c>
      <c r="H17" s="31">
        <f t="shared" si="8"/>
        <v>-411069.9193</v>
      </c>
      <c r="I17" s="31">
        <f t="shared" si="8"/>
        <v>-417728.9176</v>
      </c>
      <c r="J17" s="31">
        <f t="shared" si="8"/>
        <v>-424521.096</v>
      </c>
      <c r="K17" s="31">
        <f t="shared" si="8"/>
        <v>-431449.1179</v>
      </c>
      <c r="L17" s="31">
        <f t="shared" si="8"/>
        <v>-438515.7003</v>
      </c>
      <c r="M17" s="31">
        <f t="shared" si="8"/>
        <v>-445723.6143</v>
      </c>
      <c r="N17" s="31">
        <f t="shared" si="8"/>
        <v>-453075.6866</v>
      </c>
    </row>
    <row r="18">
      <c r="A18" s="1" t="s">
        <v>72</v>
      </c>
      <c r="B18" s="32">
        <v>-60000.0</v>
      </c>
      <c r="C18" s="26">
        <f t="shared" ref="C18:N18" si="9">$B$18</f>
        <v>-60000</v>
      </c>
      <c r="D18" s="26">
        <f t="shared" si="9"/>
        <v>-60000</v>
      </c>
      <c r="E18" s="26">
        <f t="shared" si="9"/>
        <v>-60000</v>
      </c>
      <c r="F18" s="26">
        <f t="shared" si="9"/>
        <v>-60000</v>
      </c>
      <c r="G18" s="26">
        <f t="shared" si="9"/>
        <v>-60000</v>
      </c>
      <c r="H18" s="26">
        <f t="shared" si="9"/>
        <v>-60000</v>
      </c>
      <c r="I18" s="26">
        <f t="shared" si="9"/>
        <v>-60000</v>
      </c>
      <c r="J18" s="26">
        <f t="shared" si="9"/>
        <v>-60000</v>
      </c>
      <c r="K18" s="26">
        <f t="shared" si="9"/>
        <v>-60000</v>
      </c>
      <c r="L18" s="26">
        <f t="shared" si="9"/>
        <v>-60000</v>
      </c>
      <c r="M18" s="26">
        <f t="shared" si="9"/>
        <v>-60000</v>
      </c>
      <c r="N18" s="26">
        <f t="shared" si="9"/>
        <v>-60000</v>
      </c>
    </row>
    <row r="19">
      <c r="A19" s="1" t="s">
        <v>73</v>
      </c>
      <c r="B19" s="28">
        <v>0.3</v>
      </c>
      <c r="C19" s="26">
        <f t="shared" ref="C19:N19" si="10">-C2*$B$19</f>
        <v>-301563</v>
      </c>
      <c r="D19" s="26">
        <f t="shared" si="10"/>
        <v>-307594.26</v>
      </c>
      <c r="E19" s="26">
        <f t="shared" si="10"/>
        <v>-313746.1452</v>
      </c>
      <c r="F19" s="26">
        <f t="shared" si="10"/>
        <v>-320021.0681</v>
      </c>
      <c r="G19" s="26">
        <f t="shared" si="10"/>
        <v>-326421.4895</v>
      </c>
      <c r="H19" s="26">
        <f t="shared" si="10"/>
        <v>-332949.9193</v>
      </c>
      <c r="I19" s="26">
        <f t="shared" si="10"/>
        <v>-339608.9176</v>
      </c>
      <c r="J19" s="26">
        <f t="shared" si="10"/>
        <v>-346401.096</v>
      </c>
      <c r="K19" s="26">
        <f t="shared" si="10"/>
        <v>-353329.1179</v>
      </c>
      <c r="L19" s="26">
        <f t="shared" si="10"/>
        <v>-360395.7003</v>
      </c>
      <c r="M19" s="26">
        <f t="shared" si="10"/>
        <v>-367603.6143</v>
      </c>
      <c r="N19" s="26">
        <f t="shared" si="10"/>
        <v>-374955.6866</v>
      </c>
    </row>
    <row r="20">
      <c r="A20" s="1" t="s">
        <v>74</v>
      </c>
      <c r="B20" s="25">
        <v>0.302</v>
      </c>
      <c r="C20" s="26">
        <f t="shared" ref="C20:N20" si="11">C18*$B$20</f>
        <v>-18120</v>
      </c>
      <c r="D20" s="26">
        <f t="shared" si="11"/>
        <v>-18120</v>
      </c>
      <c r="E20" s="26">
        <f t="shared" si="11"/>
        <v>-18120</v>
      </c>
      <c r="F20" s="26">
        <f t="shared" si="11"/>
        <v>-18120</v>
      </c>
      <c r="G20" s="26">
        <f t="shared" si="11"/>
        <v>-18120</v>
      </c>
      <c r="H20" s="26">
        <f t="shared" si="11"/>
        <v>-18120</v>
      </c>
      <c r="I20" s="26">
        <f t="shared" si="11"/>
        <v>-18120</v>
      </c>
      <c r="J20" s="26">
        <f t="shared" si="11"/>
        <v>-18120</v>
      </c>
      <c r="K20" s="26">
        <f t="shared" si="11"/>
        <v>-18120</v>
      </c>
      <c r="L20" s="26">
        <f t="shared" si="11"/>
        <v>-18120</v>
      </c>
      <c r="M20" s="26">
        <f t="shared" si="11"/>
        <v>-18120</v>
      </c>
      <c r="N20" s="26">
        <f t="shared" si="11"/>
        <v>-18120</v>
      </c>
    </row>
    <row r="21">
      <c r="A21" s="1"/>
      <c r="B21" s="32">
        <v>0.0</v>
      </c>
      <c r="C21" s="26">
        <f t="shared" ref="C21:N21" si="12">$B$21</f>
        <v>0</v>
      </c>
      <c r="D21" s="26">
        <f t="shared" si="12"/>
        <v>0</v>
      </c>
      <c r="E21" s="26">
        <f t="shared" si="12"/>
        <v>0</v>
      </c>
      <c r="F21" s="26">
        <f t="shared" si="12"/>
        <v>0</v>
      </c>
      <c r="G21" s="26">
        <f t="shared" si="12"/>
        <v>0</v>
      </c>
      <c r="H21" s="26">
        <f t="shared" si="12"/>
        <v>0</v>
      </c>
      <c r="I21" s="26">
        <f t="shared" si="12"/>
        <v>0</v>
      </c>
      <c r="J21" s="26">
        <f t="shared" si="12"/>
        <v>0</v>
      </c>
      <c r="K21" s="26">
        <f t="shared" si="12"/>
        <v>0</v>
      </c>
      <c r="L21" s="26">
        <f t="shared" si="12"/>
        <v>0</v>
      </c>
      <c r="M21" s="26">
        <f t="shared" si="12"/>
        <v>0</v>
      </c>
      <c r="N21" s="26">
        <f t="shared" si="12"/>
        <v>0</v>
      </c>
    </row>
    <row r="22">
      <c r="A22" s="13"/>
      <c r="C22" s="26"/>
    </row>
    <row r="23" ht="25.5" customHeight="1">
      <c r="A23" s="14" t="s">
        <v>36</v>
      </c>
      <c r="C23" s="33">
        <f t="shared" ref="C23:N23" si="13">C2+C17</f>
        <v>625527</v>
      </c>
      <c r="D23" s="33">
        <f t="shared" si="13"/>
        <v>639599.94</v>
      </c>
      <c r="E23" s="33">
        <f t="shared" si="13"/>
        <v>653954.3388</v>
      </c>
      <c r="F23" s="33">
        <f t="shared" si="13"/>
        <v>668595.8256</v>
      </c>
      <c r="G23" s="33">
        <f t="shared" si="13"/>
        <v>683530.1421</v>
      </c>
      <c r="H23" s="33">
        <f t="shared" si="13"/>
        <v>698763.1449</v>
      </c>
      <c r="I23" s="33">
        <f t="shared" si="13"/>
        <v>714300.8078</v>
      </c>
      <c r="J23" s="33">
        <f t="shared" si="13"/>
        <v>730149.224</v>
      </c>
      <c r="K23" s="33">
        <f t="shared" si="13"/>
        <v>746314.6085</v>
      </c>
      <c r="L23" s="33">
        <f t="shared" si="13"/>
        <v>762803.3006</v>
      </c>
      <c r="M23" s="33">
        <f t="shared" si="13"/>
        <v>779621.7666</v>
      </c>
      <c r="N23" s="33">
        <f t="shared" si="13"/>
        <v>796776.602</v>
      </c>
    </row>
    <row r="24">
      <c r="A24" s="16" t="s">
        <v>37</v>
      </c>
      <c r="C24" s="34">
        <f t="shared" ref="C24:N24" si="14">C23/C2</f>
        <v>0.6222848957</v>
      </c>
      <c r="D24" s="34">
        <f t="shared" si="14"/>
        <v>0.6238087213</v>
      </c>
      <c r="E24" s="34">
        <f t="shared" si="14"/>
        <v>0.6253026679</v>
      </c>
      <c r="F24" s="34">
        <f t="shared" si="14"/>
        <v>0.6267673215</v>
      </c>
      <c r="G24" s="34">
        <f t="shared" si="14"/>
        <v>0.6282032564</v>
      </c>
      <c r="H24" s="34">
        <f t="shared" si="14"/>
        <v>0.6296110356</v>
      </c>
      <c r="I24" s="34">
        <f t="shared" si="14"/>
        <v>0.6309912114</v>
      </c>
      <c r="J24" s="34">
        <f t="shared" si="14"/>
        <v>0.6323443249</v>
      </c>
      <c r="K24" s="34">
        <f t="shared" si="14"/>
        <v>0.6336709068</v>
      </c>
      <c r="L24" s="34">
        <f t="shared" si="14"/>
        <v>0.6349714772</v>
      </c>
      <c r="M24" s="34">
        <f t="shared" si="14"/>
        <v>0.6362465463</v>
      </c>
      <c r="N24" s="34">
        <f t="shared" si="14"/>
        <v>0.637496614</v>
      </c>
    </row>
    <row r="25">
      <c r="A25" s="13"/>
      <c r="C25" s="35"/>
    </row>
    <row r="26" ht="24.75" customHeight="1">
      <c r="A26" s="2" t="s">
        <v>75</v>
      </c>
      <c r="C26" s="31">
        <f t="shared" ref="C26:N26" si="15">sum(C27:C36)</f>
        <v>-557452.271</v>
      </c>
      <c r="D26" s="31">
        <f t="shared" si="15"/>
        <v>-563420.5164</v>
      </c>
      <c r="E26" s="31">
        <f t="shared" si="15"/>
        <v>-569508.1267</v>
      </c>
      <c r="F26" s="31">
        <f t="shared" si="15"/>
        <v>-575717.4893</v>
      </c>
      <c r="G26" s="31">
        <f t="shared" si="15"/>
        <v>-582051.0391</v>
      </c>
      <c r="H26" s="31">
        <f t="shared" si="15"/>
        <v>-588511.2599</v>
      </c>
      <c r="I26" s="31">
        <f t="shared" si="15"/>
        <v>-595100.685</v>
      </c>
      <c r="J26" s="31">
        <f t="shared" si="15"/>
        <v>-601821.8987</v>
      </c>
      <c r="K26" s="31">
        <f t="shared" si="15"/>
        <v>-608677.5367</v>
      </c>
      <c r="L26" s="31">
        <f t="shared" si="15"/>
        <v>-615670.2875</v>
      </c>
      <c r="M26" s="31">
        <f t="shared" si="15"/>
        <v>-622802.8932</v>
      </c>
      <c r="N26" s="31">
        <f t="shared" si="15"/>
        <v>-630078.1511</v>
      </c>
    </row>
    <row r="27">
      <c r="A27" s="1" t="s">
        <v>76</v>
      </c>
      <c r="B27" s="30">
        <v>-5000.0</v>
      </c>
      <c r="C27" s="26">
        <f t="shared" ref="C27:N27" si="16">$B$27</f>
        <v>-5000</v>
      </c>
      <c r="D27" s="26">
        <f t="shared" si="16"/>
        <v>-5000</v>
      </c>
      <c r="E27" s="26">
        <f t="shared" si="16"/>
        <v>-5000</v>
      </c>
      <c r="F27" s="26">
        <f t="shared" si="16"/>
        <v>-5000</v>
      </c>
      <c r="G27" s="26">
        <f t="shared" si="16"/>
        <v>-5000</v>
      </c>
      <c r="H27" s="26">
        <f t="shared" si="16"/>
        <v>-5000</v>
      </c>
      <c r="I27" s="26">
        <f t="shared" si="16"/>
        <v>-5000</v>
      </c>
      <c r="J27" s="26">
        <f t="shared" si="16"/>
        <v>-5000</v>
      </c>
      <c r="K27" s="26">
        <f t="shared" si="16"/>
        <v>-5000</v>
      </c>
      <c r="L27" s="26">
        <f t="shared" si="16"/>
        <v>-5000</v>
      </c>
      <c r="M27" s="26">
        <f t="shared" si="16"/>
        <v>-5000</v>
      </c>
      <c r="N27" s="26">
        <f t="shared" si="16"/>
        <v>-5000</v>
      </c>
    </row>
    <row r="28">
      <c r="A28" s="1" t="s">
        <v>77</v>
      </c>
      <c r="B28" s="30">
        <v>-80000.0</v>
      </c>
      <c r="C28" s="26">
        <f t="shared" ref="C28:N28" si="17">$B$28</f>
        <v>-80000</v>
      </c>
      <c r="D28" s="26">
        <f t="shared" si="17"/>
        <v>-80000</v>
      </c>
      <c r="E28" s="26">
        <f t="shared" si="17"/>
        <v>-80000</v>
      </c>
      <c r="F28" s="26">
        <f t="shared" si="17"/>
        <v>-80000</v>
      </c>
      <c r="G28" s="26">
        <f t="shared" si="17"/>
        <v>-80000</v>
      </c>
      <c r="H28" s="26">
        <f t="shared" si="17"/>
        <v>-80000</v>
      </c>
      <c r="I28" s="26">
        <f t="shared" si="17"/>
        <v>-80000</v>
      </c>
      <c r="J28" s="26">
        <f t="shared" si="17"/>
        <v>-80000</v>
      </c>
      <c r="K28" s="26">
        <f t="shared" si="17"/>
        <v>-80000</v>
      </c>
      <c r="L28" s="26">
        <f t="shared" si="17"/>
        <v>-80000</v>
      </c>
      <c r="M28" s="26">
        <f t="shared" si="17"/>
        <v>-80000</v>
      </c>
      <c r="N28" s="26">
        <f t="shared" si="17"/>
        <v>-80000</v>
      </c>
    </row>
    <row r="29">
      <c r="A29" s="1" t="s">
        <v>78</v>
      </c>
      <c r="B29" s="28">
        <v>0.01</v>
      </c>
      <c r="C29" s="26">
        <f t="shared" ref="C29:N29" si="18">-$B$29*C2</f>
        <v>-10052.1</v>
      </c>
      <c r="D29" s="26">
        <f t="shared" si="18"/>
        <v>-10253.142</v>
      </c>
      <c r="E29" s="26">
        <f t="shared" si="18"/>
        <v>-10458.20484</v>
      </c>
      <c r="F29" s="26">
        <f t="shared" si="18"/>
        <v>-10667.36894</v>
      </c>
      <c r="G29" s="26">
        <f t="shared" si="18"/>
        <v>-10880.71632</v>
      </c>
      <c r="H29" s="26">
        <f t="shared" si="18"/>
        <v>-11098.33064</v>
      </c>
      <c r="I29" s="26">
        <f t="shared" si="18"/>
        <v>-11320.29725</v>
      </c>
      <c r="J29" s="26">
        <f t="shared" si="18"/>
        <v>-11546.7032</v>
      </c>
      <c r="K29" s="26">
        <f t="shared" si="18"/>
        <v>-11777.63726</v>
      </c>
      <c r="L29" s="26">
        <f t="shared" si="18"/>
        <v>-12013.19001</v>
      </c>
      <c r="M29" s="26">
        <f t="shared" si="18"/>
        <v>-12253.45381</v>
      </c>
      <c r="N29" s="26">
        <f t="shared" si="18"/>
        <v>-12498.52289</v>
      </c>
    </row>
    <row r="30">
      <c r="A30" s="1" t="s">
        <v>79</v>
      </c>
      <c r="B30" s="28">
        <v>0.1</v>
      </c>
      <c r="C30" s="26">
        <f t="shared" ref="C30:N30" si="19">-$B$30*C2</f>
        <v>-100521</v>
      </c>
      <c r="D30" s="26">
        <f t="shared" si="19"/>
        <v>-102531.42</v>
      </c>
      <c r="E30" s="26">
        <f t="shared" si="19"/>
        <v>-104582.0484</v>
      </c>
      <c r="F30" s="26">
        <f t="shared" si="19"/>
        <v>-106673.6894</v>
      </c>
      <c r="G30" s="26">
        <f t="shared" si="19"/>
        <v>-108807.1632</v>
      </c>
      <c r="H30" s="26">
        <f t="shared" si="19"/>
        <v>-110983.3064</v>
      </c>
      <c r="I30" s="26">
        <f t="shared" si="19"/>
        <v>-113202.9725</v>
      </c>
      <c r="J30" s="26">
        <f t="shared" si="19"/>
        <v>-115467.032</v>
      </c>
      <c r="K30" s="26">
        <f t="shared" si="19"/>
        <v>-117776.3726</v>
      </c>
      <c r="L30" s="26">
        <f t="shared" si="19"/>
        <v>-120131.9001</v>
      </c>
      <c r="M30" s="26">
        <f t="shared" si="19"/>
        <v>-122534.5381</v>
      </c>
      <c r="N30" s="26">
        <f t="shared" si="19"/>
        <v>-124985.2289</v>
      </c>
    </row>
    <row r="31">
      <c r="A31" s="1" t="s">
        <v>80</v>
      </c>
      <c r="B31" s="28"/>
      <c r="C31" s="26">
        <f t="shared" ref="C31:N31" si="20">-(20000+C2*0.05)</f>
        <v>-70260.5</v>
      </c>
      <c r="D31" s="26">
        <f t="shared" si="20"/>
        <v>-71265.71</v>
      </c>
      <c r="E31" s="26">
        <f t="shared" si="20"/>
        <v>-72291.0242</v>
      </c>
      <c r="F31" s="26">
        <f t="shared" si="20"/>
        <v>-73336.84468</v>
      </c>
      <c r="G31" s="26">
        <f t="shared" si="20"/>
        <v>-74403.58158</v>
      </c>
      <c r="H31" s="26">
        <f t="shared" si="20"/>
        <v>-75491.65321</v>
      </c>
      <c r="I31" s="26">
        <f t="shared" si="20"/>
        <v>-76601.48627</v>
      </c>
      <c r="J31" s="26">
        <f t="shared" si="20"/>
        <v>-77733.516</v>
      </c>
      <c r="K31" s="26">
        <f t="shared" si="20"/>
        <v>-78888.18632</v>
      </c>
      <c r="L31" s="26">
        <f t="shared" si="20"/>
        <v>-80065.95005</v>
      </c>
      <c r="M31" s="26">
        <f t="shared" si="20"/>
        <v>-81267.26905</v>
      </c>
      <c r="N31" s="26">
        <f t="shared" si="20"/>
        <v>-82492.61443</v>
      </c>
    </row>
    <row r="32">
      <c r="A32" s="1" t="s">
        <v>70</v>
      </c>
      <c r="C32" s="26">
        <f t="shared" ref="C32:N32" si="21">C14</f>
        <v>-122400</v>
      </c>
      <c r="D32" s="26">
        <f t="shared" si="21"/>
        <v>-124848</v>
      </c>
      <c r="E32" s="26">
        <f t="shared" si="21"/>
        <v>-127344.96</v>
      </c>
      <c r="F32" s="26">
        <f t="shared" si="21"/>
        <v>-129891.8592</v>
      </c>
      <c r="G32" s="26">
        <f t="shared" si="21"/>
        <v>-132489.6964</v>
      </c>
      <c r="H32" s="26">
        <f t="shared" si="21"/>
        <v>-135139.4903</v>
      </c>
      <c r="I32" s="26">
        <f t="shared" si="21"/>
        <v>-137842.2801</v>
      </c>
      <c r="J32" s="26">
        <f t="shared" si="21"/>
        <v>-140599.1257</v>
      </c>
      <c r="K32" s="26">
        <f t="shared" si="21"/>
        <v>-143411.1082</v>
      </c>
      <c r="L32" s="26">
        <f t="shared" si="21"/>
        <v>-146279.3304</v>
      </c>
      <c r="M32" s="26">
        <f t="shared" si="21"/>
        <v>-149204.917</v>
      </c>
      <c r="N32" s="26">
        <f t="shared" si="21"/>
        <v>-152189.0153</v>
      </c>
    </row>
    <row r="33">
      <c r="A33" s="1" t="s">
        <v>81</v>
      </c>
      <c r="B33" s="30">
        <v>-3000.0</v>
      </c>
      <c r="C33" s="26">
        <f t="shared" ref="C33:N33" si="22">$B$33</f>
        <v>-3000</v>
      </c>
      <c r="D33" s="26">
        <f t="shared" si="22"/>
        <v>-3000</v>
      </c>
      <c r="E33" s="26">
        <f t="shared" si="22"/>
        <v>-3000</v>
      </c>
      <c r="F33" s="26">
        <f t="shared" si="22"/>
        <v>-3000</v>
      </c>
      <c r="G33" s="26">
        <f t="shared" si="22"/>
        <v>-3000</v>
      </c>
      <c r="H33" s="26">
        <f t="shared" si="22"/>
        <v>-3000</v>
      </c>
      <c r="I33" s="26">
        <f t="shared" si="22"/>
        <v>-3000</v>
      </c>
      <c r="J33" s="26">
        <f t="shared" si="22"/>
        <v>-3000</v>
      </c>
      <c r="K33" s="26">
        <f t="shared" si="22"/>
        <v>-3000</v>
      </c>
      <c r="L33" s="26">
        <f t="shared" si="22"/>
        <v>-3000</v>
      </c>
      <c r="M33" s="26">
        <f t="shared" si="22"/>
        <v>-3000</v>
      </c>
      <c r="N33" s="26">
        <f t="shared" si="22"/>
        <v>-3000</v>
      </c>
    </row>
    <row r="34">
      <c r="A34" s="1" t="s">
        <v>74</v>
      </c>
      <c r="B34" s="30"/>
      <c r="C34" s="26">
        <f t="shared" ref="C34:N34" si="23">C28+C31*0.302</f>
        <v>-101218.671</v>
      </c>
      <c r="D34" s="26">
        <f t="shared" si="23"/>
        <v>-101522.2444</v>
      </c>
      <c r="E34" s="26">
        <f t="shared" si="23"/>
        <v>-101831.8893</v>
      </c>
      <c r="F34" s="26">
        <f t="shared" si="23"/>
        <v>-102147.7271</v>
      </c>
      <c r="G34" s="26">
        <f t="shared" si="23"/>
        <v>-102469.8816</v>
      </c>
      <c r="H34" s="26">
        <f t="shared" si="23"/>
        <v>-102798.4793</v>
      </c>
      <c r="I34" s="26">
        <f t="shared" si="23"/>
        <v>-103133.6489</v>
      </c>
      <c r="J34" s="26">
        <f t="shared" si="23"/>
        <v>-103475.5218</v>
      </c>
      <c r="K34" s="26">
        <f t="shared" si="23"/>
        <v>-103824.2323</v>
      </c>
      <c r="L34" s="26">
        <f t="shared" si="23"/>
        <v>-104179.9169</v>
      </c>
      <c r="M34" s="26">
        <f t="shared" si="23"/>
        <v>-104542.7153</v>
      </c>
      <c r="N34" s="26">
        <f t="shared" si="23"/>
        <v>-104912.7696</v>
      </c>
    </row>
    <row r="35">
      <c r="A35" s="1" t="s">
        <v>82</v>
      </c>
      <c r="B35" s="30">
        <v>-15000.0</v>
      </c>
      <c r="C35" s="26">
        <f t="shared" ref="C35:N35" si="24">$B$35</f>
        <v>-15000</v>
      </c>
      <c r="D35" s="26">
        <f t="shared" si="24"/>
        <v>-15000</v>
      </c>
      <c r="E35" s="26">
        <f t="shared" si="24"/>
        <v>-15000</v>
      </c>
      <c r="F35" s="26">
        <f t="shared" si="24"/>
        <v>-15000</v>
      </c>
      <c r="G35" s="26">
        <f t="shared" si="24"/>
        <v>-15000</v>
      </c>
      <c r="H35" s="26">
        <f t="shared" si="24"/>
        <v>-15000</v>
      </c>
      <c r="I35" s="26">
        <f t="shared" si="24"/>
        <v>-15000</v>
      </c>
      <c r="J35" s="26">
        <f t="shared" si="24"/>
        <v>-15000</v>
      </c>
      <c r="K35" s="26">
        <f t="shared" si="24"/>
        <v>-15000</v>
      </c>
      <c r="L35" s="26">
        <f t="shared" si="24"/>
        <v>-15000</v>
      </c>
      <c r="M35" s="26">
        <f t="shared" si="24"/>
        <v>-15000</v>
      </c>
      <c r="N35" s="26">
        <f t="shared" si="24"/>
        <v>-15000</v>
      </c>
    </row>
    <row r="36">
      <c r="A36" s="1" t="s">
        <v>83</v>
      </c>
      <c r="B36" s="32">
        <v>-50000.0</v>
      </c>
      <c r="C36" s="26">
        <f t="shared" ref="C36:N36" si="25">$B$36</f>
        <v>-50000</v>
      </c>
      <c r="D36" s="26">
        <f t="shared" si="25"/>
        <v>-50000</v>
      </c>
      <c r="E36" s="26">
        <f t="shared" si="25"/>
        <v>-50000</v>
      </c>
      <c r="F36" s="26">
        <f t="shared" si="25"/>
        <v>-50000</v>
      </c>
      <c r="G36" s="26">
        <f t="shared" si="25"/>
        <v>-50000</v>
      </c>
      <c r="H36" s="26">
        <f t="shared" si="25"/>
        <v>-50000</v>
      </c>
      <c r="I36" s="26">
        <f t="shared" si="25"/>
        <v>-50000</v>
      </c>
      <c r="J36" s="26">
        <f t="shared" si="25"/>
        <v>-50000</v>
      </c>
      <c r="K36" s="26">
        <f t="shared" si="25"/>
        <v>-50000</v>
      </c>
      <c r="L36" s="26">
        <f t="shared" si="25"/>
        <v>-50000</v>
      </c>
      <c r="M36" s="26">
        <f t="shared" si="25"/>
        <v>-50000</v>
      </c>
      <c r="N36" s="26">
        <f t="shared" si="25"/>
        <v>-50000</v>
      </c>
    </row>
    <row r="37">
      <c r="A37" s="13"/>
      <c r="C37" s="26"/>
    </row>
    <row r="38" ht="25.5" customHeight="1">
      <c r="A38" s="14" t="s">
        <v>39</v>
      </c>
      <c r="C38" s="33">
        <f t="shared" ref="C38:N38" si="26">C23+C26</f>
        <v>68074.729</v>
      </c>
      <c r="D38" s="33">
        <f t="shared" si="26"/>
        <v>76179.42358</v>
      </c>
      <c r="E38" s="33">
        <f t="shared" si="26"/>
        <v>84446.21205</v>
      </c>
      <c r="F38" s="33">
        <f t="shared" si="26"/>
        <v>92878.33629</v>
      </c>
      <c r="G38" s="33">
        <f t="shared" si="26"/>
        <v>101479.103</v>
      </c>
      <c r="H38" s="33">
        <f t="shared" si="26"/>
        <v>110251.8851</v>
      </c>
      <c r="I38" s="33">
        <f t="shared" si="26"/>
        <v>119200.1228</v>
      </c>
      <c r="J38" s="33">
        <f t="shared" si="26"/>
        <v>128327.3252</v>
      </c>
      <c r="K38" s="33">
        <f t="shared" si="26"/>
        <v>137637.0717</v>
      </c>
      <c r="L38" s="33">
        <f t="shared" si="26"/>
        <v>147133.0132</v>
      </c>
      <c r="M38" s="33">
        <f t="shared" si="26"/>
        <v>156818.8734</v>
      </c>
      <c r="N38" s="33">
        <f t="shared" si="26"/>
        <v>166698.4509</v>
      </c>
    </row>
    <row r="39">
      <c r="A39" s="16" t="s">
        <v>40</v>
      </c>
      <c r="C39" s="34">
        <f t="shared" ref="C39:N39" si="27">C38/C2</f>
        <v>0.06772189791</v>
      </c>
      <c r="D39" s="34">
        <f t="shared" si="27"/>
        <v>0.07429861362</v>
      </c>
      <c r="E39" s="34">
        <f t="shared" si="27"/>
        <v>0.08074637411</v>
      </c>
      <c r="F39" s="34">
        <f t="shared" si="27"/>
        <v>0.08706770793</v>
      </c>
      <c r="G39" s="34">
        <f t="shared" si="27"/>
        <v>0.09326509402</v>
      </c>
      <c r="H39" s="34">
        <f t="shared" si="27"/>
        <v>0.09934096274</v>
      </c>
      <c r="I39" s="34">
        <f t="shared" si="27"/>
        <v>0.1052976968</v>
      </c>
      <c r="J39" s="34">
        <f t="shared" si="27"/>
        <v>0.1111376321</v>
      </c>
      <c r="K39" s="34">
        <f t="shared" si="27"/>
        <v>0.1168630589</v>
      </c>
      <c r="L39" s="34">
        <f t="shared" si="27"/>
        <v>0.1224762224</v>
      </c>
      <c r="M39" s="34">
        <f t="shared" si="27"/>
        <v>0.1279793239</v>
      </c>
      <c r="N39" s="34">
        <f t="shared" si="27"/>
        <v>0.1333745215</v>
      </c>
    </row>
    <row r="40">
      <c r="A40" s="1" t="s">
        <v>41</v>
      </c>
      <c r="B40" s="25">
        <v>0.15</v>
      </c>
      <c r="C40" s="26">
        <f t="shared" ref="C40:N40" si="28">-$B$40*C38</f>
        <v>-10211.20935</v>
      </c>
      <c r="D40" s="26">
        <f t="shared" si="28"/>
        <v>-11426.91354</v>
      </c>
      <c r="E40" s="26">
        <f t="shared" si="28"/>
        <v>-12666.93181</v>
      </c>
      <c r="F40" s="26">
        <f t="shared" si="28"/>
        <v>-13931.75044</v>
      </c>
      <c r="G40" s="26">
        <f t="shared" si="28"/>
        <v>-15221.86545</v>
      </c>
      <c r="H40" s="26">
        <f t="shared" si="28"/>
        <v>-16537.78276</v>
      </c>
      <c r="I40" s="26">
        <f t="shared" si="28"/>
        <v>-17880.01842</v>
      </c>
      <c r="J40" s="26">
        <f t="shared" si="28"/>
        <v>-19249.09879</v>
      </c>
      <c r="K40" s="26">
        <f t="shared" si="28"/>
        <v>-20645.56076</v>
      </c>
      <c r="L40" s="26">
        <f t="shared" si="28"/>
        <v>-22069.95198</v>
      </c>
      <c r="M40" s="26">
        <f t="shared" si="28"/>
        <v>-23522.83102</v>
      </c>
      <c r="N40" s="26">
        <f t="shared" si="28"/>
        <v>-25004.76764</v>
      </c>
    </row>
    <row r="41">
      <c r="A41" s="1" t="s">
        <v>42</v>
      </c>
      <c r="B41" s="32">
        <v>-30000.0</v>
      </c>
      <c r="C41" s="26">
        <f t="shared" ref="C41:N41" si="29">$B$41</f>
        <v>-30000</v>
      </c>
      <c r="D41" s="26">
        <f t="shared" si="29"/>
        <v>-30000</v>
      </c>
      <c r="E41" s="26">
        <f t="shared" si="29"/>
        <v>-30000</v>
      </c>
      <c r="F41" s="26">
        <f t="shared" si="29"/>
        <v>-30000</v>
      </c>
      <c r="G41" s="26">
        <f t="shared" si="29"/>
        <v>-30000</v>
      </c>
      <c r="H41" s="26">
        <f t="shared" si="29"/>
        <v>-30000</v>
      </c>
      <c r="I41" s="26">
        <f t="shared" si="29"/>
        <v>-30000</v>
      </c>
      <c r="J41" s="26">
        <f t="shared" si="29"/>
        <v>-30000</v>
      </c>
      <c r="K41" s="26">
        <f t="shared" si="29"/>
        <v>-30000</v>
      </c>
      <c r="L41" s="26">
        <f t="shared" si="29"/>
        <v>-30000</v>
      </c>
      <c r="M41" s="26">
        <f t="shared" si="29"/>
        <v>-30000</v>
      </c>
      <c r="N41" s="26">
        <f t="shared" si="29"/>
        <v>-30000</v>
      </c>
    </row>
    <row r="42">
      <c r="A42" s="1" t="s">
        <v>43</v>
      </c>
      <c r="B42" s="32">
        <v>-20000.0</v>
      </c>
      <c r="C42" s="26">
        <f t="shared" ref="C42:N42" si="30">$B$42</f>
        <v>-20000</v>
      </c>
      <c r="D42" s="26">
        <f t="shared" si="30"/>
        <v>-20000</v>
      </c>
      <c r="E42" s="26">
        <f t="shared" si="30"/>
        <v>-20000</v>
      </c>
      <c r="F42" s="26">
        <f t="shared" si="30"/>
        <v>-20000</v>
      </c>
      <c r="G42" s="26">
        <f t="shared" si="30"/>
        <v>-20000</v>
      </c>
      <c r="H42" s="26">
        <f t="shared" si="30"/>
        <v>-20000</v>
      </c>
      <c r="I42" s="26">
        <f t="shared" si="30"/>
        <v>-20000</v>
      </c>
      <c r="J42" s="26">
        <f t="shared" si="30"/>
        <v>-20000</v>
      </c>
      <c r="K42" s="26">
        <f t="shared" si="30"/>
        <v>-20000</v>
      </c>
      <c r="L42" s="26">
        <f t="shared" si="30"/>
        <v>-20000</v>
      </c>
      <c r="M42" s="26">
        <f t="shared" si="30"/>
        <v>-20000</v>
      </c>
      <c r="N42" s="26">
        <f t="shared" si="30"/>
        <v>-20000</v>
      </c>
    </row>
    <row r="43">
      <c r="A43" s="13"/>
      <c r="C43" s="35"/>
    </row>
    <row r="44" ht="24.75" customHeight="1">
      <c r="A44" s="2" t="s">
        <v>44</v>
      </c>
      <c r="C44" s="31">
        <f t="shared" ref="C44:N44" si="31">C38+C40+C41+C42</f>
        <v>7863.51965</v>
      </c>
      <c r="D44" s="31">
        <f t="shared" si="31"/>
        <v>14752.51004</v>
      </c>
      <c r="E44" s="31">
        <f t="shared" si="31"/>
        <v>21779.28024</v>
      </c>
      <c r="F44" s="31">
        <f t="shared" si="31"/>
        <v>28946.58585</v>
      </c>
      <c r="G44" s="31">
        <f t="shared" si="31"/>
        <v>36257.23757</v>
      </c>
      <c r="H44" s="31">
        <f t="shared" si="31"/>
        <v>43714.10232</v>
      </c>
      <c r="I44" s="31">
        <f t="shared" si="31"/>
        <v>51320.10436</v>
      </c>
      <c r="J44" s="31">
        <f t="shared" si="31"/>
        <v>59078.22645</v>
      </c>
      <c r="K44" s="31">
        <f t="shared" si="31"/>
        <v>66991.51098</v>
      </c>
      <c r="L44" s="31">
        <f t="shared" si="31"/>
        <v>75063.0612</v>
      </c>
      <c r="M44" s="31">
        <f t="shared" si="31"/>
        <v>83296.04242</v>
      </c>
      <c r="N44" s="31">
        <f t="shared" si="31"/>
        <v>91693.68327</v>
      </c>
    </row>
    <row r="45">
      <c r="A45" s="16" t="s">
        <v>45</v>
      </c>
      <c r="C45" s="34">
        <f t="shared" ref="C45:N45" si="32">C44/C2</f>
        <v>0.007822763054</v>
      </c>
      <c r="D45" s="34">
        <f t="shared" si="32"/>
        <v>0.01438828219</v>
      </c>
      <c r="E45" s="34">
        <f t="shared" si="32"/>
        <v>0.02082506566</v>
      </c>
      <c r="F45" s="34">
        <f t="shared" si="32"/>
        <v>0.02713563768</v>
      </c>
      <c r="G45" s="34">
        <f t="shared" si="32"/>
        <v>0.033322473</v>
      </c>
      <c r="H45" s="34">
        <f t="shared" si="32"/>
        <v>0.03938799782</v>
      </c>
      <c r="I45" s="34">
        <f t="shared" si="32"/>
        <v>0.04533459079</v>
      </c>
      <c r="J45" s="34">
        <f t="shared" si="32"/>
        <v>0.05116458389</v>
      </c>
      <c r="K45" s="34">
        <f t="shared" si="32"/>
        <v>0.0568802634</v>
      </c>
      <c r="L45" s="34">
        <f t="shared" si="32"/>
        <v>0.06248387076</v>
      </c>
      <c r="M45" s="34">
        <f t="shared" si="32"/>
        <v>0.06797760347</v>
      </c>
      <c r="N45" s="34">
        <f t="shared" si="32"/>
        <v>0.07336361593</v>
      </c>
    </row>
    <row r="46">
      <c r="A46" s="1" t="s">
        <v>46</v>
      </c>
      <c r="C46" s="26">
        <f t="shared" ref="C46:N46" si="33">B46+C44</f>
        <v>7863.51965</v>
      </c>
      <c r="D46" s="26">
        <f t="shared" si="33"/>
        <v>22616.02969</v>
      </c>
      <c r="E46" s="26">
        <f t="shared" si="33"/>
        <v>44395.30994</v>
      </c>
      <c r="F46" s="26">
        <f t="shared" si="33"/>
        <v>73341.89579</v>
      </c>
      <c r="G46" s="26">
        <f t="shared" si="33"/>
        <v>109599.1334</v>
      </c>
      <c r="H46" s="26">
        <f t="shared" si="33"/>
        <v>153313.2357</v>
      </c>
      <c r="I46" s="26">
        <f t="shared" si="33"/>
        <v>204633.34</v>
      </c>
      <c r="J46" s="26">
        <f t="shared" si="33"/>
        <v>263711.5665</v>
      </c>
      <c r="K46" s="26">
        <f t="shared" si="33"/>
        <v>330703.0775</v>
      </c>
      <c r="L46" s="26">
        <f t="shared" si="33"/>
        <v>405766.1387</v>
      </c>
      <c r="M46" s="26">
        <f t="shared" si="33"/>
        <v>489062.1811</v>
      </c>
      <c r="N46" s="26">
        <f t="shared" si="33"/>
        <v>580755.8644</v>
      </c>
    </row>
    <row r="47" ht="33.0" customHeight="1">
      <c r="A47" s="13"/>
      <c r="C47" s="35"/>
    </row>
    <row r="48" ht="29.25" customHeight="1">
      <c r="A48" s="2" t="s">
        <v>47</v>
      </c>
      <c r="C48" s="24">
        <f t="shared" ref="C48:N48" si="34">C54+C60</f>
        <v>1155991.5</v>
      </c>
      <c r="D48" s="24">
        <f t="shared" si="34"/>
        <v>1179111.33</v>
      </c>
      <c r="E48" s="24">
        <f t="shared" si="34"/>
        <v>1202693.557</v>
      </c>
      <c r="F48" s="24">
        <f t="shared" si="34"/>
        <v>1226747.428</v>
      </c>
      <c r="G48" s="24">
        <f t="shared" si="34"/>
        <v>1251282.376</v>
      </c>
      <c r="H48" s="24">
        <f t="shared" si="34"/>
        <v>1276308.024</v>
      </c>
      <c r="I48" s="24">
        <f t="shared" si="34"/>
        <v>1301834.184</v>
      </c>
      <c r="J48" s="24">
        <f t="shared" si="34"/>
        <v>1327870.868</v>
      </c>
      <c r="K48" s="24">
        <f t="shared" si="34"/>
        <v>1354428.285</v>
      </c>
      <c r="L48" s="24">
        <f t="shared" si="34"/>
        <v>1381516.851</v>
      </c>
      <c r="M48" s="24">
        <f t="shared" si="34"/>
        <v>1409147.188</v>
      </c>
      <c r="N48" s="24">
        <f t="shared" si="34"/>
        <v>1437330.132</v>
      </c>
    </row>
    <row r="49">
      <c r="A49" s="1" t="s">
        <v>48</v>
      </c>
      <c r="C49" s="26">
        <f t="shared" ref="C49:N49" si="35">C55+C61</f>
        <v>1155991.5</v>
      </c>
      <c r="D49" s="26">
        <f t="shared" si="35"/>
        <v>23119.83</v>
      </c>
      <c r="E49" s="26">
        <f t="shared" si="35"/>
        <v>23582.2266</v>
      </c>
      <c r="F49" s="26">
        <f t="shared" si="35"/>
        <v>24053.87113</v>
      </c>
      <c r="G49" s="26">
        <f t="shared" si="35"/>
        <v>24534.94855</v>
      </c>
      <c r="H49" s="26">
        <f t="shared" si="35"/>
        <v>25025.64753</v>
      </c>
      <c r="I49" s="26">
        <f t="shared" si="35"/>
        <v>25526.16048</v>
      </c>
      <c r="J49" s="26">
        <f t="shared" si="35"/>
        <v>26036.68369</v>
      </c>
      <c r="K49" s="26">
        <f t="shared" si="35"/>
        <v>26557.41736</v>
      </c>
      <c r="L49" s="26">
        <f t="shared" si="35"/>
        <v>27088.56571</v>
      </c>
      <c r="M49" s="26">
        <f t="shared" si="35"/>
        <v>27630.33702</v>
      </c>
      <c r="N49" s="26">
        <f t="shared" si="35"/>
        <v>28182.94376</v>
      </c>
    </row>
    <row r="50">
      <c r="A50" s="13"/>
      <c r="C50" s="35"/>
    </row>
    <row r="51">
      <c r="A51" s="20" t="s">
        <v>49</v>
      </c>
      <c r="C51" s="36"/>
    </row>
    <row r="52">
      <c r="A52" s="1" t="s">
        <v>50</v>
      </c>
      <c r="B52" s="27">
        <v>15.0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>
      <c r="A53" s="1" t="s">
        <v>51</v>
      </c>
      <c r="C53" s="26">
        <f t="shared" ref="C53:N53" si="36">B54</f>
        <v>0</v>
      </c>
      <c r="D53" s="26">
        <f t="shared" si="36"/>
        <v>150781.5</v>
      </c>
      <c r="E53" s="26">
        <f t="shared" si="36"/>
        <v>153797.13</v>
      </c>
      <c r="F53" s="26">
        <f t="shared" si="36"/>
        <v>156873.0726</v>
      </c>
      <c r="G53" s="26">
        <f t="shared" si="36"/>
        <v>160010.5341</v>
      </c>
      <c r="H53" s="26">
        <f t="shared" si="36"/>
        <v>163210.7447</v>
      </c>
      <c r="I53" s="26">
        <f t="shared" si="36"/>
        <v>166474.9596</v>
      </c>
      <c r="J53" s="26">
        <f t="shared" si="36"/>
        <v>169804.4588</v>
      </c>
      <c r="K53" s="26">
        <f t="shared" si="36"/>
        <v>173200.548</v>
      </c>
      <c r="L53" s="26">
        <f t="shared" si="36"/>
        <v>176664.559</v>
      </c>
      <c r="M53" s="26">
        <f t="shared" si="36"/>
        <v>180197.8501</v>
      </c>
      <c r="N53" s="26">
        <f t="shared" si="36"/>
        <v>183801.8071</v>
      </c>
    </row>
    <row r="54">
      <c r="A54" s="1" t="s">
        <v>52</v>
      </c>
      <c r="B54" s="27">
        <v>0.0</v>
      </c>
      <c r="C54" s="26">
        <f t="shared" ref="C54:N54" si="37">-C19*$B$52/30</f>
        <v>150781.5</v>
      </c>
      <c r="D54" s="26">
        <f t="shared" si="37"/>
        <v>153797.13</v>
      </c>
      <c r="E54" s="26">
        <f t="shared" si="37"/>
        <v>156873.0726</v>
      </c>
      <c r="F54" s="26">
        <f t="shared" si="37"/>
        <v>160010.5341</v>
      </c>
      <c r="G54" s="26">
        <f t="shared" si="37"/>
        <v>163210.7447</v>
      </c>
      <c r="H54" s="26">
        <f t="shared" si="37"/>
        <v>166474.9596</v>
      </c>
      <c r="I54" s="26">
        <f t="shared" si="37"/>
        <v>169804.4588</v>
      </c>
      <c r="J54" s="26">
        <f t="shared" si="37"/>
        <v>173200.548</v>
      </c>
      <c r="K54" s="26">
        <f t="shared" si="37"/>
        <v>176664.559</v>
      </c>
      <c r="L54" s="26">
        <f t="shared" si="37"/>
        <v>180197.8501</v>
      </c>
      <c r="M54" s="26">
        <f t="shared" si="37"/>
        <v>183801.8071</v>
      </c>
      <c r="N54" s="26">
        <f t="shared" si="37"/>
        <v>187477.8433</v>
      </c>
    </row>
    <row r="55">
      <c r="A55" s="1" t="s">
        <v>53</v>
      </c>
      <c r="C55" s="26">
        <f t="shared" ref="C55:N55" si="38">C54-C53</f>
        <v>150781.5</v>
      </c>
      <c r="D55" s="26">
        <f t="shared" si="38"/>
        <v>3015.63</v>
      </c>
      <c r="E55" s="26">
        <f t="shared" si="38"/>
        <v>3075.9426</v>
      </c>
      <c r="F55" s="26">
        <f t="shared" si="38"/>
        <v>3137.461452</v>
      </c>
      <c r="G55" s="26">
        <f t="shared" si="38"/>
        <v>3200.210681</v>
      </c>
      <c r="H55" s="26">
        <f t="shared" si="38"/>
        <v>3264.214895</v>
      </c>
      <c r="I55" s="26">
        <f t="shared" si="38"/>
        <v>3329.499193</v>
      </c>
      <c r="J55" s="26">
        <f t="shared" si="38"/>
        <v>3396.089176</v>
      </c>
      <c r="K55" s="26">
        <f t="shared" si="38"/>
        <v>3464.01096</v>
      </c>
      <c r="L55" s="26">
        <f t="shared" si="38"/>
        <v>3533.291179</v>
      </c>
      <c r="M55" s="26">
        <f t="shared" si="38"/>
        <v>3603.957003</v>
      </c>
      <c r="N55" s="26">
        <f t="shared" si="38"/>
        <v>3676.036143</v>
      </c>
    </row>
    <row r="56">
      <c r="A56" s="13"/>
      <c r="C56" s="26"/>
    </row>
    <row r="57">
      <c r="A57" s="20" t="s">
        <v>84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>
      <c r="A58" s="1" t="s">
        <v>85</v>
      </c>
      <c r="B58" s="27">
        <v>30.0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>
      <c r="A59" s="1" t="s">
        <v>86</v>
      </c>
      <c r="C59" s="26">
        <f t="shared" ref="C59:N59" si="39">B60</f>
        <v>0</v>
      </c>
      <c r="D59" s="26">
        <f t="shared" si="39"/>
        <v>1005210</v>
      </c>
      <c r="E59" s="26">
        <f t="shared" si="39"/>
        <v>1025314.2</v>
      </c>
      <c r="F59" s="26">
        <f t="shared" si="39"/>
        <v>1045820.484</v>
      </c>
      <c r="G59" s="26">
        <f t="shared" si="39"/>
        <v>1066736.894</v>
      </c>
      <c r="H59" s="26">
        <f t="shared" si="39"/>
        <v>1088071.632</v>
      </c>
      <c r="I59" s="26">
        <f t="shared" si="39"/>
        <v>1109833.064</v>
      </c>
      <c r="J59" s="26">
        <f t="shared" si="39"/>
        <v>1132029.725</v>
      </c>
      <c r="K59" s="26">
        <f t="shared" si="39"/>
        <v>1154670.32</v>
      </c>
      <c r="L59" s="26">
        <f t="shared" si="39"/>
        <v>1177763.726</v>
      </c>
      <c r="M59" s="26">
        <f t="shared" si="39"/>
        <v>1201319.001</v>
      </c>
      <c r="N59" s="26">
        <f t="shared" si="39"/>
        <v>1225345.381</v>
      </c>
    </row>
    <row r="60">
      <c r="A60" s="1" t="s">
        <v>87</v>
      </c>
      <c r="B60" s="27">
        <v>0.0</v>
      </c>
      <c r="C60" s="26">
        <f t="shared" ref="C60:N60" si="40">C2*$B$58/30</f>
        <v>1005210</v>
      </c>
      <c r="D60" s="26">
        <f t="shared" si="40"/>
        <v>1025314.2</v>
      </c>
      <c r="E60" s="26">
        <f t="shared" si="40"/>
        <v>1045820.484</v>
      </c>
      <c r="F60" s="26">
        <f t="shared" si="40"/>
        <v>1066736.894</v>
      </c>
      <c r="G60" s="26">
        <f t="shared" si="40"/>
        <v>1088071.632</v>
      </c>
      <c r="H60" s="26">
        <f t="shared" si="40"/>
        <v>1109833.064</v>
      </c>
      <c r="I60" s="26">
        <f t="shared" si="40"/>
        <v>1132029.725</v>
      </c>
      <c r="J60" s="26">
        <f t="shared" si="40"/>
        <v>1154670.32</v>
      </c>
      <c r="K60" s="26">
        <f t="shared" si="40"/>
        <v>1177763.726</v>
      </c>
      <c r="L60" s="26">
        <f t="shared" si="40"/>
        <v>1201319.001</v>
      </c>
      <c r="M60" s="26">
        <f t="shared" si="40"/>
        <v>1225345.381</v>
      </c>
      <c r="N60" s="26">
        <f t="shared" si="40"/>
        <v>1249852.289</v>
      </c>
    </row>
    <row r="61">
      <c r="A61" s="1" t="s">
        <v>88</v>
      </c>
      <c r="C61" s="26">
        <f t="shared" ref="C61:N61" si="41">C60-C59</f>
        <v>1005210</v>
      </c>
      <c r="D61" s="26">
        <f t="shared" si="41"/>
        <v>20104.2</v>
      </c>
      <c r="E61" s="26">
        <f t="shared" si="41"/>
        <v>20506.284</v>
      </c>
      <c r="F61" s="26">
        <f t="shared" si="41"/>
        <v>20916.40968</v>
      </c>
      <c r="G61" s="26">
        <f t="shared" si="41"/>
        <v>21334.73787</v>
      </c>
      <c r="H61" s="26">
        <f t="shared" si="41"/>
        <v>21761.43263</v>
      </c>
      <c r="I61" s="26">
        <f t="shared" si="41"/>
        <v>22196.66128</v>
      </c>
      <c r="J61" s="26">
        <f t="shared" si="41"/>
        <v>22640.59451</v>
      </c>
      <c r="K61" s="26">
        <f t="shared" si="41"/>
        <v>23093.4064</v>
      </c>
      <c r="L61" s="26">
        <f t="shared" si="41"/>
        <v>23555.27453</v>
      </c>
      <c r="M61" s="26">
        <f t="shared" si="41"/>
        <v>24026.38002</v>
      </c>
      <c r="N61" s="26">
        <f t="shared" si="41"/>
        <v>24506.90762</v>
      </c>
    </row>
    <row r="62">
      <c r="A62" s="13"/>
      <c r="C62" s="26"/>
    </row>
    <row r="63" ht="29.25" customHeight="1">
      <c r="A63" s="2" t="s">
        <v>59</v>
      </c>
      <c r="C63" s="39"/>
    </row>
    <row r="64">
      <c r="A64" s="1" t="s">
        <v>60</v>
      </c>
      <c r="C64" s="26">
        <f t="shared" ref="C64:N64" si="42">B69</f>
        <v>1500000</v>
      </c>
      <c r="D64" s="26">
        <f t="shared" si="42"/>
        <v>371872.0197</v>
      </c>
      <c r="E64" s="26">
        <f t="shared" si="42"/>
        <v>383504.6997</v>
      </c>
      <c r="F64" s="26">
        <f t="shared" si="42"/>
        <v>401701.7533</v>
      </c>
      <c r="G64" s="26">
        <f t="shared" si="42"/>
        <v>426594.4681</v>
      </c>
      <c r="H64" s="26">
        <f t="shared" si="42"/>
        <v>458316.7571</v>
      </c>
      <c r="I64" s="26">
        <f t="shared" si="42"/>
        <v>497005.2119</v>
      </c>
      <c r="J64" s="26">
        <f t="shared" si="42"/>
        <v>542799.1557</v>
      </c>
      <c r="K64" s="26">
        <f t="shared" si="42"/>
        <v>595840.6985</v>
      </c>
      <c r="L64" s="26">
        <f t="shared" si="42"/>
        <v>656274.7921</v>
      </c>
      <c r="M64" s="26">
        <f t="shared" si="42"/>
        <v>724249.2876</v>
      </c>
      <c r="N64" s="26">
        <f t="shared" si="42"/>
        <v>799914.993</v>
      </c>
    </row>
    <row r="65">
      <c r="A65" s="1" t="s">
        <v>61</v>
      </c>
      <c r="C65" s="26">
        <f t="shared" ref="C65:N65" si="43">C38+C40+C41-C49</f>
        <v>-1128127.98</v>
      </c>
      <c r="D65" s="26">
        <f t="shared" si="43"/>
        <v>11632.68004</v>
      </c>
      <c r="E65" s="26">
        <f t="shared" si="43"/>
        <v>18197.05364</v>
      </c>
      <c r="F65" s="26">
        <f t="shared" si="43"/>
        <v>24892.71472</v>
      </c>
      <c r="G65" s="26">
        <f t="shared" si="43"/>
        <v>31722.28901</v>
      </c>
      <c r="H65" s="26">
        <f t="shared" si="43"/>
        <v>38688.45479</v>
      </c>
      <c r="I65" s="26">
        <f t="shared" si="43"/>
        <v>45793.94389</v>
      </c>
      <c r="J65" s="26">
        <f t="shared" si="43"/>
        <v>53041.54276</v>
      </c>
      <c r="K65" s="26">
        <f t="shared" si="43"/>
        <v>60434.09362</v>
      </c>
      <c r="L65" s="26">
        <f t="shared" si="43"/>
        <v>67974.49549</v>
      </c>
      <c r="M65" s="26">
        <f t="shared" si="43"/>
        <v>75665.7054</v>
      </c>
      <c r="N65" s="26">
        <f t="shared" si="43"/>
        <v>83510.73951</v>
      </c>
    </row>
    <row r="66">
      <c r="A66" s="1" t="s">
        <v>62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>
      <c r="A67" s="1" t="s">
        <v>63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>
      <c r="A68" s="1" t="s">
        <v>64</v>
      </c>
      <c r="C68" s="26">
        <f t="shared" ref="C68:N68" si="44">sum(C65:C67)</f>
        <v>-1128127.98</v>
      </c>
      <c r="D68" s="26">
        <f t="shared" si="44"/>
        <v>11632.68004</v>
      </c>
      <c r="E68" s="26">
        <f t="shared" si="44"/>
        <v>18197.05364</v>
      </c>
      <c r="F68" s="26">
        <f t="shared" si="44"/>
        <v>24892.71472</v>
      </c>
      <c r="G68" s="26">
        <f t="shared" si="44"/>
        <v>31722.28901</v>
      </c>
      <c r="H68" s="26">
        <f t="shared" si="44"/>
        <v>38688.45479</v>
      </c>
      <c r="I68" s="26">
        <f t="shared" si="44"/>
        <v>45793.94389</v>
      </c>
      <c r="J68" s="26">
        <f t="shared" si="44"/>
        <v>53041.54276</v>
      </c>
      <c r="K68" s="26">
        <f t="shared" si="44"/>
        <v>60434.09362</v>
      </c>
      <c r="L68" s="26">
        <f t="shared" si="44"/>
        <v>67974.49549</v>
      </c>
      <c r="M68" s="26">
        <f t="shared" si="44"/>
        <v>75665.7054</v>
      </c>
      <c r="N68" s="26">
        <f t="shared" si="44"/>
        <v>83510.73951</v>
      </c>
    </row>
    <row r="69">
      <c r="A69" s="1" t="s">
        <v>65</v>
      </c>
      <c r="B69" s="40">
        <v>1500000.0</v>
      </c>
      <c r="C69" s="26">
        <f t="shared" ref="C69:N69" si="45">C64+C68</f>
        <v>371872.0197</v>
      </c>
      <c r="D69" s="26">
        <f t="shared" si="45"/>
        <v>383504.6997</v>
      </c>
      <c r="E69" s="26">
        <f t="shared" si="45"/>
        <v>401701.7533</v>
      </c>
      <c r="F69" s="26">
        <f t="shared" si="45"/>
        <v>426594.4681</v>
      </c>
      <c r="G69" s="26">
        <f t="shared" si="45"/>
        <v>458316.7571</v>
      </c>
      <c r="H69" s="26">
        <f t="shared" si="45"/>
        <v>497005.2119</v>
      </c>
      <c r="I69" s="26">
        <f t="shared" si="45"/>
        <v>542799.1557</v>
      </c>
      <c r="J69" s="26">
        <f t="shared" si="45"/>
        <v>595840.6985</v>
      </c>
      <c r="K69" s="26">
        <f t="shared" si="45"/>
        <v>656274.7921</v>
      </c>
      <c r="L69" s="26">
        <f t="shared" si="45"/>
        <v>724249.2876</v>
      </c>
      <c r="M69" s="26">
        <f t="shared" si="45"/>
        <v>799914.993</v>
      </c>
      <c r="N69" s="26">
        <f t="shared" si="45"/>
        <v>883425.7325</v>
      </c>
    </row>
    <row r="70">
      <c r="A70" s="13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>
      <c r="A71" s="13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>
      <c r="A72" s="13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>
      <c r="A73" s="1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>
      <c r="A74" s="13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>
      <c r="A75" s="13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>
      <c r="A76" s="13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>
      <c r="A77" s="13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>
      <c r="A78" s="1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>
      <c r="A79" s="13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>
      <c r="A80" s="13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</row>
    <row r="81">
      <c r="A81" s="13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</row>
    <row r="82">
      <c r="A82" s="13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</row>
    <row r="83">
      <c r="A83" s="13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>
      <c r="A84" s="1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>
      <c r="A85" s="13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</row>
    <row r="86">
      <c r="A86" s="13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>
      <c r="A87" s="13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>
      <c r="A88" s="13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</row>
    <row r="89">
      <c r="A89" s="13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</row>
    <row r="90">
      <c r="A90" s="13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</row>
    <row r="91">
      <c r="A91" s="13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>
      <c r="A92" s="13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>
      <c r="A93" s="13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>
      <c r="A94" s="13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>
      <c r="A95" s="13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6">
      <c r="A96" s="13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</row>
    <row r="97">
      <c r="A97" s="13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</row>
    <row r="98">
      <c r="A98" s="13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</row>
    <row r="99">
      <c r="A99" s="13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>
      <c r="A100" s="13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</row>
    <row r="101">
      <c r="A101" s="13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>
      <c r="A102" s="13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>
      <c r="A103" s="13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>
      <c r="A104" s="13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>
      <c r="A105" s="13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>
      <c r="A106" s="13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>
      <c r="A107" s="1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>
      <c r="A108" s="1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>
      <c r="A109" s="1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>
      <c r="A110" s="13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</row>
    <row r="111">
      <c r="A111" s="1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</row>
    <row r="112">
      <c r="A112" s="13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>
      <c r="A113" s="1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</row>
    <row r="114">
      <c r="A114" s="13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</row>
    <row r="115">
      <c r="A115" s="1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</row>
    <row r="116">
      <c r="A116" s="13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</row>
    <row r="117">
      <c r="A117" s="1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>
      <c r="A118" s="13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</row>
    <row r="119">
      <c r="A119" s="13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</row>
    <row r="120">
      <c r="A120" s="13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</row>
    <row r="121">
      <c r="A121" s="1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>
      <c r="A122" s="13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</row>
    <row r="123">
      <c r="A123" s="1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</row>
    <row r="124">
      <c r="A124" s="1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</row>
    <row r="125">
      <c r="A125" s="1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</row>
    <row r="126">
      <c r="A126" s="13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</row>
    <row r="127">
      <c r="A127" s="1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</row>
    <row r="128">
      <c r="A128" s="13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>
      <c r="A129" s="13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</row>
    <row r="130">
      <c r="A130" s="13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</row>
    <row r="131">
      <c r="A131" s="13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</row>
    <row r="132">
      <c r="A132" s="13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</row>
    <row r="133">
      <c r="A133" s="13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</row>
    <row r="134">
      <c r="A134" s="13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</row>
    <row r="135">
      <c r="A135" s="13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6">
      <c r="A136" s="13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>
      <c r="A137" s="13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</row>
    <row r="138">
      <c r="A138" s="13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</row>
    <row r="139">
      <c r="A139" s="1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</row>
    <row r="140">
      <c r="A140" s="1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</row>
    <row r="141">
      <c r="A141" s="13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</row>
    <row r="142">
      <c r="A142" s="13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</row>
    <row r="143">
      <c r="A143" s="13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</row>
    <row r="144">
      <c r="A144" s="13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</row>
    <row r="145">
      <c r="A145" s="13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</row>
    <row r="146">
      <c r="A146" s="13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</row>
    <row r="147">
      <c r="A147" s="13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</row>
    <row r="148">
      <c r="A148" s="13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</row>
    <row r="149">
      <c r="A149" s="13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</row>
    <row r="150">
      <c r="A150" s="13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</row>
    <row r="151">
      <c r="A151" s="13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</row>
    <row r="152">
      <c r="A152" s="13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</row>
    <row r="153">
      <c r="A153" s="13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</row>
    <row r="154">
      <c r="A154" s="13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</row>
    <row r="155">
      <c r="A155" s="13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</row>
    <row r="156">
      <c r="A156" s="13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</row>
    <row r="157">
      <c r="A157" s="13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</row>
    <row r="158">
      <c r="A158" s="13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</row>
    <row r="159">
      <c r="A159" s="13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</row>
    <row r="160">
      <c r="A160" s="13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</row>
    <row r="161">
      <c r="A161" s="13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</row>
    <row r="162">
      <c r="A162" s="13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</row>
    <row r="163">
      <c r="A163" s="13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</row>
    <row r="164">
      <c r="A164" s="13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</row>
    <row r="165">
      <c r="A165" s="13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</row>
    <row r="166">
      <c r="A166" s="13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</row>
    <row r="167">
      <c r="A167" s="13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</row>
    <row r="168">
      <c r="A168" s="13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</row>
    <row r="169">
      <c r="A169" s="13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</row>
    <row r="170">
      <c r="A170" s="13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</row>
    <row r="171">
      <c r="A171" s="13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</row>
    <row r="172">
      <c r="A172" s="13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</row>
    <row r="173">
      <c r="A173" s="13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</row>
    <row r="174">
      <c r="A174" s="13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</row>
    <row r="175">
      <c r="A175" s="13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</row>
    <row r="176">
      <c r="A176" s="13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</row>
    <row r="177">
      <c r="A177" s="13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</row>
    <row r="178">
      <c r="A178" s="13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</row>
    <row r="179">
      <c r="A179" s="13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</row>
    <row r="180">
      <c r="A180" s="13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</row>
    <row r="181">
      <c r="A181" s="13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</row>
    <row r="182">
      <c r="A182" s="13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</row>
    <row r="183">
      <c r="A183" s="13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</row>
    <row r="184">
      <c r="A184" s="13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</row>
    <row r="185">
      <c r="A185" s="13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</row>
    <row r="186">
      <c r="A186" s="13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</row>
    <row r="187">
      <c r="A187" s="13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</row>
    <row r="188">
      <c r="A188" s="13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</row>
    <row r="189">
      <c r="A189" s="1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</row>
    <row r="190">
      <c r="A190" s="13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</row>
    <row r="191">
      <c r="A191" s="13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</row>
    <row r="192">
      <c r="A192" s="13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</row>
    <row r="193">
      <c r="A193" s="13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</row>
    <row r="194">
      <c r="A194" s="13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</row>
    <row r="195">
      <c r="A195" s="13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</row>
    <row r="196">
      <c r="A196" s="13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</row>
    <row r="197">
      <c r="A197" s="13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</row>
    <row r="198">
      <c r="A198" s="13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</row>
    <row r="199">
      <c r="A199" s="13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</row>
    <row r="200">
      <c r="A200" s="13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</row>
    <row r="201">
      <c r="A201" s="13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</row>
    <row r="202">
      <c r="A202" s="13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</row>
    <row r="203">
      <c r="A203" s="13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</row>
    <row r="204">
      <c r="A204" s="13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</row>
    <row r="205">
      <c r="A205" s="13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</row>
    <row r="206">
      <c r="A206" s="13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</row>
    <row r="207">
      <c r="A207" s="13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</row>
    <row r="208">
      <c r="A208" s="13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</row>
    <row r="209">
      <c r="A209" s="13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</row>
    <row r="210">
      <c r="A210" s="13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</row>
    <row r="211">
      <c r="A211" s="13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</row>
    <row r="212">
      <c r="A212" s="13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</row>
    <row r="213">
      <c r="A213" s="13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</row>
    <row r="214">
      <c r="A214" s="13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</row>
    <row r="215">
      <c r="A215" s="13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</row>
    <row r="216">
      <c r="A216" s="13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</row>
    <row r="217">
      <c r="A217" s="13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</row>
    <row r="218">
      <c r="A218" s="13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</row>
    <row r="219">
      <c r="A219" s="13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</row>
    <row r="220">
      <c r="A220" s="13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</row>
    <row r="221">
      <c r="A221" s="13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</row>
    <row r="222">
      <c r="A222" s="13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</row>
    <row r="223">
      <c r="A223" s="13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</row>
    <row r="224">
      <c r="A224" s="13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</row>
    <row r="225">
      <c r="A225" s="13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</row>
    <row r="226">
      <c r="A226" s="13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</row>
    <row r="227">
      <c r="A227" s="13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</row>
    <row r="228">
      <c r="A228" s="13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</row>
    <row r="229">
      <c r="A229" s="13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</row>
    <row r="230">
      <c r="A230" s="13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</row>
    <row r="231">
      <c r="A231" s="13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</row>
    <row r="232">
      <c r="A232" s="13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</row>
    <row r="233">
      <c r="A233" s="13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</row>
    <row r="234">
      <c r="A234" s="13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</row>
    <row r="235">
      <c r="A235" s="13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</row>
    <row r="236">
      <c r="A236" s="13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</row>
    <row r="237">
      <c r="A237" s="13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</row>
    <row r="238">
      <c r="A238" s="13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</row>
    <row r="239">
      <c r="A239" s="13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</row>
    <row r="240">
      <c r="A240" s="13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</row>
    <row r="241">
      <c r="A241" s="13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</row>
    <row r="242">
      <c r="A242" s="13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</row>
    <row r="243">
      <c r="A243" s="13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</row>
    <row r="244">
      <c r="A244" s="13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</row>
    <row r="245">
      <c r="A245" s="13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</row>
    <row r="246">
      <c r="A246" s="13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</row>
    <row r="247">
      <c r="A247" s="13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</row>
    <row r="248">
      <c r="A248" s="13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</row>
    <row r="249">
      <c r="A249" s="13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</row>
    <row r="250">
      <c r="A250" s="13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</row>
    <row r="251">
      <c r="A251" s="13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</row>
    <row r="252">
      <c r="A252" s="13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</row>
    <row r="253">
      <c r="A253" s="13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</row>
    <row r="254">
      <c r="A254" s="13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</row>
    <row r="255">
      <c r="A255" s="13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</row>
    <row r="256">
      <c r="A256" s="13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</row>
    <row r="257">
      <c r="A257" s="13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</row>
    <row r="258">
      <c r="A258" s="13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>
      <c r="A259" s="13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</row>
    <row r="260">
      <c r="A260" s="13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  <row r="261">
      <c r="A261" s="13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</row>
    <row r="262">
      <c r="A262" s="13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</row>
    <row r="263">
      <c r="A263" s="13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</row>
    <row r="264">
      <c r="A264" s="13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</row>
    <row r="265">
      <c r="A265" s="13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</row>
    <row r="266">
      <c r="A266" s="13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</row>
    <row r="267">
      <c r="A267" s="13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</row>
    <row r="268">
      <c r="A268" s="13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</row>
    <row r="269">
      <c r="A269" s="13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</row>
    <row r="270">
      <c r="A270" s="13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</row>
    <row r="271">
      <c r="A271" s="13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</row>
    <row r="272">
      <c r="A272" s="13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</row>
    <row r="273">
      <c r="A273" s="13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</row>
    <row r="274">
      <c r="A274" s="13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</row>
    <row r="275">
      <c r="A275" s="13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</row>
    <row r="276">
      <c r="A276" s="13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</row>
    <row r="277">
      <c r="A277" s="13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</row>
    <row r="278">
      <c r="A278" s="13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</row>
    <row r="279">
      <c r="A279" s="13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</row>
    <row r="280">
      <c r="A280" s="13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</row>
    <row r="281">
      <c r="A281" s="13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</row>
    <row r="282">
      <c r="A282" s="13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</row>
    <row r="283">
      <c r="A283" s="13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</row>
    <row r="284">
      <c r="A284" s="13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</row>
    <row r="285">
      <c r="A285" s="13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</row>
    <row r="286">
      <c r="A286" s="13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</row>
    <row r="287">
      <c r="A287" s="13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</row>
    <row r="288">
      <c r="A288" s="13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</row>
    <row r="289">
      <c r="A289" s="13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</row>
    <row r="290">
      <c r="A290" s="13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</row>
    <row r="291">
      <c r="A291" s="13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</row>
    <row r="292">
      <c r="A292" s="13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</row>
    <row r="293">
      <c r="A293" s="13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</row>
    <row r="294">
      <c r="A294" s="13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</row>
    <row r="295">
      <c r="A295" s="13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</row>
    <row r="296">
      <c r="A296" s="13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</row>
    <row r="297">
      <c r="A297" s="13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</row>
    <row r="298">
      <c r="A298" s="13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</row>
    <row r="299">
      <c r="A299" s="13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</row>
    <row r="300">
      <c r="A300" s="13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</row>
    <row r="301">
      <c r="A301" s="13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</row>
    <row r="302">
      <c r="A302" s="13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</row>
    <row r="303">
      <c r="A303" s="13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</row>
    <row r="304">
      <c r="A304" s="13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</row>
    <row r="305">
      <c r="A305" s="13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</row>
    <row r="306">
      <c r="A306" s="13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</row>
    <row r="307">
      <c r="A307" s="13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</row>
    <row r="308">
      <c r="A308" s="13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</row>
    <row r="309">
      <c r="A309" s="13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</row>
    <row r="310">
      <c r="A310" s="13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</row>
    <row r="311">
      <c r="A311" s="13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</row>
    <row r="312">
      <c r="A312" s="13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</row>
    <row r="313">
      <c r="A313" s="13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</row>
    <row r="314">
      <c r="A314" s="13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</row>
    <row r="315">
      <c r="A315" s="13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</row>
    <row r="316">
      <c r="A316" s="13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</row>
    <row r="317">
      <c r="A317" s="13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</row>
    <row r="318">
      <c r="A318" s="13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</row>
    <row r="319">
      <c r="A319" s="13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</row>
    <row r="320">
      <c r="A320" s="13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</row>
    <row r="321">
      <c r="A321" s="13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</row>
    <row r="322">
      <c r="A322" s="13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</row>
    <row r="323">
      <c r="A323" s="13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</row>
    <row r="324">
      <c r="A324" s="13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</row>
    <row r="325">
      <c r="A325" s="13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</row>
    <row r="326">
      <c r="A326" s="13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</row>
    <row r="327">
      <c r="A327" s="13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</row>
    <row r="328">
      <c r="A328" s="13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</row>
    <row r="329">
      <c r="A329" s="13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</row>
    <row r="330">
      <c r="A330" s="13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</row>
    <row r="331">
      <c r="A331" s="13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</row>
    <row r="332">
      <c r="A332" s="13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</row>
    <row r="333">
      <c r="A333" s="13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</row>
    <row r="334">
      <c r="A334" s="13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</row>
    <row r="335">
      <c r="A335" s="13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</row>
    <row r="336">
      <c r="A336" s="13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</row>
    <row r="337">
      <c r="A337" s="13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</row>
    <row r="338">
      <c r="A338" s="13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</row>
    <row r="339">
      <c r="A339" s="13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</row>
    <row r="340">
      <c r="A340" s="13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</row>
    <row r="341">
      <c r="A341" s="13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</row>
    <row r="342">
      <c r="A342" s="13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</row>
    <row r="343">
      <c r="A343" s="13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</row>
    <row r="344">
      <c r="A344" s="13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</row>
    <row r="345">
      <c r="A345" s="13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</row>
    <row r="346">
      <c r="A346" s="13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</row>
    <row r="347">
      <c r="A347" s="13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</row>
    <row r="348">
      <c r="A348" s="13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</row>
    <row r="349">
      <c r="A349" s="13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</row>
    <row r="350">
      <c r="A350" s="13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</row>
    <row r="351">
      <c r="A351" s="13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</row>
    <row r="352">
      <c r="A352" s="13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</row>
    <row r="353">
      <c r="A353" s="13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</row>
    <row r="354">
      <c r="A354" s="13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</row>
    <row r="355">
      <c r="A355" s="13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</row>
    <row r="356">
      <c r="A356" s="13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</row>
    <row r="357">
      <c r="A357" s="13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</row>
    <row r="358">
      <c r="A358" s="13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</row>
    <row r="359">
      <c r="A359" s="13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</row>
    <row r="360">
      <c r="A360" s="13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</row>
    <row r="361">
      <c r="A361" s="13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</row>
    <row r="362">
      <c r="A362" s="13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</row>
    <row r="363">
      <c r="A363" s="13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</row>
    <row r="364">
      <c r="A364" s="13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</row>
    <row r="365">
      <c r="A365" s="13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</row>
    <row r="366">
      <c r="A366" s="13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</row>
    <row r="367">
      <c r="A367" s="13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</row>
    <row r="368">
      <c r="A368" s="13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</row>
    <row r="369">
      <c r="A369" s="13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</row>
    <row r="370">
      <c r="A370" s="13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</row>
    <row r="371">
      <c r="A371" s="13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</row>
    <row r="372">
      <c r="A372" s="13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</row>
    <row r="373">
      <c r="A373" s="13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</row>
    <row r="374">
      <c r="A374" s="13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</row>
    <row r="375">
      <c r="A375" s="13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</row>
    <row r="376">
      <c r="A376" s="13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</row>
    <row r="377">
      <c r="A377" s="13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</row>
    <row r="378">
      <c r="A378" s="13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</row>
    <row r="379">
      <c r="A379" s="13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</row>
    <row r="380">
      <c r="A380" s="13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</row>
    <row r="381">
      <c r="A381" s="13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</row>
    <row r="382">
      <c r="A382" s="13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</row>
    <row r="383">
      <c r="A383" s="13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</row>
    <row r="384">
      <c r="A384" s="13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</row>
    <row r="385">
      <c r="A385" s="13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</row>
    <row r="386">
      <c r="A386" s="13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</row>
    <row r="387">
      <c r="A387" s="13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</row>
    <row r="388">
      <c r="A388" s="13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</row>
    <row r="389">
      <c r="A389" s="13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</row>
    <row r="390">
      <c r="A390" s="13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</row>
    <row r="391">
      <c r="A391" s="13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</row>
    <row r="392">
      <c r="A392" s="13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</row>
    <row r="393">
      <c r="A393" s="13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</row>
    <row r="394">
      <c r="A394" s="13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</row>
    <row r="395">
      <c r="A395" s="13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</row>
    <row r="396">
      <c r="A396" s="13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</row>
    <row r="397">
      <c r="A397" s="13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</row>
    <row r="398">
      <c r="A398" s="13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</row>
    <row r="399">
      <c r="A399" s="13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</row>
    <row r="400">
      <c r="A400" s="13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</row>
    <row r="401">
      <c r="A401" s="13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</row>
    <row r="402">
      <c r="A402" s="13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</row>
    <row r="403">
      <c r="A403" s="13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</row>
    <row r="404">
      <c r="A404" s="13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</row>
    <row r="405">
      <c r="A405" s="13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</row>
    <row r="406">
      <c r="A406" s="13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</row>
    <row r="407">
      <c r="A407" s="13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</row>
    <row r="408">
      <c r="A408" s="13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</row>
    <row r="409">
      <c r="A409" s="13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</row>
    <row r="410">
      <c r="A410" s="13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</row>
    <row r="411">
      <c r="A411" s="13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</row>
    <row r="412">
      <c r="A412" s="13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</row>
    <row r="413">
      <c r="A413" s="13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</row>
    <row r="414">
      <c r="A414" s="13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</row>
    <row r="415">
      <c r="A415" s="13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</row>
    <row r="416">
      <c r="A416" s="13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</row>
    <row r="417">
      <c r="A417" s="13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</row>
    <row r="418">
      <c r="A418" s="13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</row>
    <row r="419">
      <c r="A419" s="13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</row>
    <row r="420">
      <c r="A420" s="13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</row>
    <row r="421">
      <c r="A421" s="13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</row>
    <row r="422">
      <c r="A422" s="13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</row>
    <row r="423">
      <c r="A423" s="13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</row>
    <row r="424">
      <c r="A424" s="13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</row>
    <row r="425">
      <c r="A425" s="13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</row>
    <row r="426">
      <c r="A426" s="13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</row>
    <row r="427">
      <c r="A427" s="13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</row>
    <row r="428">
      <c r="A428" s="13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</row>
    <row r="429">
      <c r="A429" s="13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</row>
    <row r="430">
      <c r="A430" s="13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</row>
    <row r="431">
      <c r="A431" s="13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</row>
    <row r="432">
      <c r="A432" s="13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</row>
    <row r="433">
      <c r="A433" s="13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</row>
    <row r="434">
      <c r="A434" s="13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</row>
    <row r="435">
      <c r="A435" s="13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</row>
    <row r="436">
      <c r="A436" s="13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</row>
    <row r="437">
      <c r="A437" s="13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</row>
    <row r="438">
      <c r="A438" s="13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</row>
    <row r="439">
      <c r="A439" s="13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</row>
    <row r="440">
      <c r="A440" s="13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</row>
    <row r="441">
      <c r="A441" s="13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</row>
    <row r="442">
      <c r="A442" s="13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</row>
    <row r="443">
      <c r="A443" s="13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</row>
    <row r="444">
      <c r="A444" s="13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</row>
    <row r="445">
      <c r="A445" s="13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</row>
    <row r="446">
      <c r="A446" s="13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</row>
    <row r="447">
      <c r="A447" s="13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</row>
    <row r="448">
      <c r="A448" s="13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</row>
    <row r="449">
      <c r="A449" s="13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</row>
    <row r="450">
      <c r="A450" s="13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</row>
    <row r="451">
      <c r="A451" s="13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</row>
    <row r="452">
      <c r="A452" s="13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</row>
    <row r="453">
      <c r="A453" s="13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</row>
    <row r="454">
      <c r="A454" s="13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</row>
    <row r="455">
      <c r="A455" s="13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</row>
    <row r="456">
      <c r="A456" s="13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</row>
    <row r="457">
      <c r="A457" s="13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</row>
    <row r="458">
      <c r="A458" s="13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</row>
    <row r="459">
      <c r="A459" s="13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</row>
    <row r="460">
      <c r="A460" s="13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</row>
    <row r="461">
      <c r="A461" s="13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</row>
    <row r="462">
      <c r="A462" s="13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</row>
    <row r="463">
      <c r="A463" s="13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</row>
    <row r="464">
      <c r="A464" s="13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</row>
    <row r="465">
      <c r="A465" s="13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</row>
    <row r="466">
      <c r="A466" s="13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</row>
    <row r="467">
      <c r="A467" s="13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</row>
    <row r="468">
      <c r="A468" s="13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</row>
    <row r="469">
      <c r="A469" s="13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</row>
    <row r="470">
      <c r="A470" s="13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</row>
    <row r="471">
      <c r="A471" s="13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</row>
    <row r="472">
      <c r="A472" s="13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</row>
    <row r="473">
      <c r="A473" s="13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</row>
    <row r="474">
      <c r="A474" s="13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</row>
    <row r="475">
      <c r="A475" s="13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</row>
    <row r="476">
      <c r="A476" s="13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</row>
    <row r="477">
      <c r="A477" s="13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</row>
    <row r="478">
      <c r="A478" s="13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</row>
    <row r="479">
      <c r="A479" s="13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</row>
    <row r="480">
      <c r="A480" s="13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</row>
    <row r="481">
      <c r="A481" s="13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</row>
    <row r="482">
      <c r="A482" s="13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</row>
    <row r="483">
      <c r="A483" s="13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</row>
    <row r="484">
      <c r="A484" s="13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</row>
    <row r="485">
      <c r="A485" s="13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</row>
    <row r="486">
      <c r="A486" s="13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</row>
    <row r="487">
      <c r="A487" s="13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</row>
    <row r="488">
      <c r="A488" s="13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</row>
    <row r="489">
      <c r="A489" s="13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</row>
    <row r="490">
      <c r="A490" s="13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</row>
    <row r="491">
      <c r="A491" s="13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</row>
    <row r="492">
      <c r="A492" s="13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</row>
    <row r="493">
      <c r="A493" s="13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</row>
    <row r="494">
      <c r="A494" s="13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</row>
    <row r="495">
      <c r="A495" s="13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</row>
    <row r="496">
      <c r="A496" s="13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</row>
    <row r="497">
      <c r="A497" s="13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</row>
    <row r="498">
      <c r="A498" s="13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</row>
    <row r="499">
      <c r="A499" s="13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</row>
    <row r="500">
      <c r="A500" s="13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</row>
    <row r="501">
      <c r="A501" s="13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</row>
    <row r="502">
      <c r="A502" s="13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</row>
    <row r="503">
      <c r="A503" s="13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</row>
    <row r="504">
      <c r="A504" s="13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</row>
    <row r="505">
      <c r="A505" s="13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</row>
    <row r="506">
      <c r="A506" s="13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</row>
    <row r="507">
      <c r="A507" s="13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</row>
    <row r="508">
      <c r="A508" s="13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</row>
    <row r="509">
      <c r="A509" s="13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</row>
    <row r="510">
      <c r="A510" s="13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</row>
    <row r="511">
      <c r="A511" s="13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</row>
    <row r="512">
      <c r="A512" s="13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</row>
    <row r="513">
      <c r="A513" s="13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</row>
    <row r="514">
      <c r="A514" s="13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</row>
    <row r="515">
      <c r="A515" s="13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</row>
    <row r="516">
      <c r="A516" s="13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</row>
    <row r="517">
      <c r="A517" s="13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</row>
    <row r="518">
      <c r="A518" s="13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</row>
    <row r="519">
      <c r="A519" s="13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</row>
    <row r="520">
      <c r="A520" s="13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</row>
    <row r="521">
      <c r="A521" s="13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</row>
    <row r="522">
      <c r="A522" s="13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</row>
    <row r="523">
      <c r="A523" s="13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</row>
    <row r="524">
      <c r="A524" s="13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</row>
    <row r="525">
      <c r="A525" s="13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</row>
    <row r="526">
      <c r="A526" s="13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</row>
    <row r="527">
      <c r="A527" s="13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</row>
    <row r="528">
      <c r="A528" s="13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</row>
    <row r="529">
      <c r="A529" s="13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</row>
    <row r="530">
      <c r="A530" s="13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</row>
    <row r="531">
      <c r="A531" s="13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</row>
    <row r="532">
      <c r="A532" s="13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</row>
    <row r="533">
      <c r="A533" s="13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</row>
    <row r="534">
      <c r="A534" s="13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</row>
    <row r="535">
      <c r="A535" s="13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</row>
    <row r="536">
      <c r="A536" s="13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</row>
    <row r="537">
      <c r="A537" s="13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</row>
    <row r="538">
      <c r="A538" s="13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</row>
    <row r="539">
      <c r="A539" s="13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</row>
    <row r="540">
      <c r="A540" s="13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</row>
    <row r="541">
      <c r="A541" s="13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</row>
    <row r="542">
      <c r="A542" s="13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</row>
    <row r="543">
      <c r="A543" s="13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</row>
    <row r="544">
      <c r="A544" s="13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</row>
    <row r="545">
      <c r="A545" s="13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</row>
    <row r="546">
      <c r="A546" s="13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</row>
    <row r="547">
      <c r="A547" s="13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</row>
    <row r="548">
      <c r="A548" s="13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</row>
    <row r="549">
      <c r="A549" s="13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</row>
    <row r="550">
      <c r="A550" s="13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</row>
    <row r="551">
      <c r="A551" s="13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</row>
    <row r="552">
      <c r="A552" s="13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>
      <c r="A553" s="13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</row>
    <row r="554">
      <c r="A554" s="13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</row>
    <row r="555">
      <c r="A555" s="13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</row>
    <row r="556">
      <c r="A556" s="13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</row>
    <row r="557">
      <c r="A557" s="13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</row>
    <row r="558">
      <c r="A558" s="13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</row>
    <row r="559">
      <c r="A559" s="13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</row>
    <row r="560">
      <c r="A560" s="13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</row>
    <row r="561">
      <c r="A561" s="13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</row>
    <row r="562">
      <c r="A562" s="13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</row>
    <row r="563">
      <c r="A563" s="13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</row>
    <row r="564">
      <c r="A564" s="13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</row>
    <row r="565">
      <c r="A565" s="13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</row>
    <row r="566">
      <c r="A566" s="13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</row>
    <row r="567">
      <c r="A567" s="13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</row>
    <row r="568">
      <c r="A568" s="13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</row>
    <row r="569">
      <c r="A569" s="13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</row>
    <row r="570">
      <c r="A570" s="13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</row>
    <row r="571">
      <c r="A571" s="13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</row>
    <row r="572">
      <c r="A572" s="13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</row>
    <row r="573">
      <c r="A573" s="13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</row>
    <row r="574">
      <c r="A574" s="13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</row>
    <row r="575">
      <c r="A575" s="13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</row>
    <row r="576">
      <c r="A576" s="13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</row>
    <row r="577">
      <c r="A577" s="13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</row>
    <row r="578">
      <c r="A578" s="13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</row>
    <row r="579">
      <c r="A579" s="13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</row>
    <row r="580">
      <c r="A580" s="13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</row>
    <row r="581">
      <c r="A581" s="13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</row>
    <row r="582">
      <c r="A582" s="13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</row>
    <row r="583">
      <c r="A583" s="13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</row>
    <row r="584">
      <c r="A584" s="13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</row>
    <row r="585">
      <c r="A585" s="13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</row>
    <row r="586">
      <c r="A586" s="13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</row>
    <row r="587">
      <c r="A587" s="13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</row>
    <row r="588">
      <c r="A588" s="13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</row>
    <row r="589">
      <c r="A589" s="13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</row>
    <row r="590">
      <c r="A590" s="13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</row>
    <row r="591">
      <c r="A591" s="13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</row>
    <row r="592">
      <c r="A592" s="13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</row>
    <row r="593">
      <c r="A593" s="13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</row>
    <row r="594">
      <c r="A594" s="13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</row>
    <row r="595">
      <c r="A595" s="13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</row>
    <row r="596">
      <c r="A596" s="13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</row>
    <row r="597">
      <c r="A597" s="13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</row>
    <row r="598">
      <c r="A598" s="13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</row>
    <row r="599">
      <c r="A599" s="13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</row>
    <row r="600">
      <c r="A600" s="13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</row>
    <row r="601">
      <c r="A601" s="13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</row>
    <row r="602">
      <c r="A602" s="13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</row>
    <row r="603">
      <c r="A603" s="13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</row>
    <row r="604">
      <c r="A604" s="13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</row>
    <row r="605">
      <c r="A605" s="13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</row>
    <row r="606">
      <c r="A606" s="13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</row>
    <row r="607">
      <c r="A607" s="13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</row>
    <row r="608">
      <c r="A608" s="13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</row>
    <row r="609">
      <c r="A609" s="13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</row>
    <row r="610">
      <c r="A610" s="13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</row>
    <row r="611">
      <c r="A611" s="13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</row>
    <row r="612">
      <c r="A612" s="13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</row>
    <row r="613">
      <c r="A613" s="13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</row>
    <row r="614">
      <c r="A614" s="13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</row>
    <row r="615">
      <c r="A615" s="13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</row>
    <row r="616">
      <c r="A616" s="13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</row>
    <row r="617">
      <c r="A617" s="13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</row>
    <row r="618">
      <c r="A618" s="13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</row>
    <row r="619">
      <c r="A619" s="13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</row>
    <row r="620">
      <c r="A620" s="13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</row>
    <row r="621">
      <c r="A621" s="13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</row>
    <row r="622">
      <c r="A622" s="13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</row>
    <row r="623">
      <c r="A623" s="13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</row>
    <row r="624">
      <c r="A624" s="13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</row>
    <row r="625">
      <c r="A625" s="13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</row>
    <row r="626">
      <c r="A626" s="13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</row>
    <row r="627">
      <c r="A627" s="13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</row>
    <row r="628">
      <c r="A628" s="13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</row>
    <row r="629">
      <c r="A629" s="13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</row>
    <row r="630">
      <c r="A630" s="13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</row>
    <row r="631">
      <c r="A631" s="13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</row>
    <row r="632">
      <c r="A632" s="13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</row>
    <row r="633">
      <c r="A633" s="13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</row>
    <row r="634">
      <c r="A634" s="13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</row>
    <row r="635">
      <c r="A635" s="13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</row>
    <row r="636">
      <c r="A636" s="13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</row>
    <row r="637">
      <c r="A637" s="13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</row>
    <row r="638">
      <c r="A638" s="13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</row>
    <row r="639">
      <c r="A639" s="13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</row>
    <row r="640">
      <c r="A640" s="13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</row>
    <row r="641">
      <c r="A641" s="13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</row>
    <row r="642">
      <c r="A642" s="13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</row>
    <row r="643">
      <c r="A643" s="13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</row>
    <row r="644">
      <c r="A644" s="13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</row>
    <row r="645">
      <c r="A645" s="13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</row>
    <row r="646">
      <c r="A646" s="13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</row>
    <row r="647">
      <c r="A647" s="13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</row>
    <row r="648">
      <c r="A648" s="13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</row>
    <row r="649">
      <c r="A649" s="13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</row>
    <row r="650">
      <c r="A650" s="13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</row>
    <row r="651">
      <c r="A651" s="13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</row>
    <row r="652">
      <c r="A652" s="13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</row>
    <row r="653">
      <c r="A653" s="13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</row>
    <row r="654">
      <c r="A654" s="13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</row>
    <row r="655">
      <c r="A655" s="13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</row>
    <row r="656">
      <c r="A656" s="13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</row>
    <row r="657">
      <c r="A657" s="13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</row>
    <row r="658">
      <c r="A658" s="13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</row>
    <row r="659">
      <c r="A659" s="13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</row>
    <row r="660">
      <c r="A660" s="13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</row>
    <row r="661">
      <c r="A661" s="13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</row>
    <row r="662">
      <c r="A662" s="13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</row>
    <row r="663">
      <c r="A663" s="13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</row>
    <row r="664">
      <c r="A664" s="13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</row>
    <row r="665">
      <c r="A665" s="13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</row>
    <row r="666">
      <c r="A666" s="13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</row>
    <row r="667">
      <c r="A667" s="13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</row>
    <row r="668">
      <c r="A668" s="13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</row>
    <row r="669">
      <c r="A669" s="13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</row>
    <row r="670">
      <c r="A670" s="13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</row>
    <row r="671">
      <c r="A671" s="13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</row>
    <row r="672">
      <c r="A672" s="13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</row>
    <row r="673">
      <c r="A673" s="13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</row>
    <row r="674">
      <c r="A674" s="13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</row>
    <row r="675">
      <c r="A675" s="13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</row>
    <row r="676">
      <c r="A676" s="13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</row>
    <row r="677">
      <c r="A677" s="13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</row>
    <row r="678">
      <c r="A678" s="13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</row>
    <row r="679">
      <c r="A679" s="13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</row>
    <row r="680">
      <c r="A680" s="13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</row>
    <row r="681">
      <c r="A681" s="13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</row>
    <row r="682">
      <c r="A682" s="13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</row>
    <row r="683">
      <c r="A683" s="13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</row>
    <row r="684">
      <c r="A684" s="13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</row>
    <row r="685">
      <c r="A685" s="13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</row>
    <row r="686">
      <c r="A686" s="13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</row>
    <row r="687">
      <c r="A687" s="13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</row>
    <row r="688">
      <c r="A688" s="13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</row>
    <row r="689">
      <c r="A689" s="13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</row>
    <row r="690">
      <c r="A690" s="13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</row>
    <row r="691">
      <c r="A691" s="13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</row>
    <row r="692">
      <c r="A692" s="13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</row>
    <row r="693">
      <c r="A693" s="13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</row>
    <row r="694">
      <c r="A694" s="13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</row>
    <row r="695">
      <c r="A695" s="13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</row>
    <row r="696">
      <c r="A696" s="13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</row>
    <row r="697">
      <c r="A697" s="13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</row>
    <row r="698">
      <c r="A698" s="13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</row>
    <row r="699">
      <c r="A699" s="13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</row>
    <row r="700">
      <c r="A700" s="13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</row>
    <row r="701">
      <c r="A701" s="13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</row>
    <row r="702">
      <c r="A702" s="13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</row>
    <row r="703">
      <c r="A703" s="13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</row>
    <row r="704">
      <c r="A704" s="13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</row>
    <row r="705">
      <c r="A705" s="13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</row>
    <row r="706">
      <c r="A706" s="13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</row>
    <row r="707">
      <c r="A707" s="13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</row>
    <row r="708">
      <c r="A708" s="13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</row>
    <row r="709">
      <c r="A709" s="13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</row>
    <row r="710">
      <c r="A710" s="13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</row>
    <row r="711">
      <c r="A711" s="13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</row>
    <row r="712">
      <c r="A712" s="13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</row>
    <row r="713">
      <c r="A713" s="13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</row>
    <row r="714">
      <c r="A714" s="13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</row>
    <row r="715">
      <c r="A715" s="13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</row>
    <row r="716">
      <c r="A716" s="13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</row>
    <row r="717">
      <c r="A717" s="13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</row>
    <row r="718">
      <c r="A718" s="13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</row>
    <row r="719">
      <c r="A719" s="13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</row>
    <row r="720">
      <c r="A720" s="13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</row>
    <row r="721">
      <c r="A721" s="13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</row>
    <row r="722">
      <c r="A722" s="13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</row>
    <row r="723">
      <c r="A723" s="13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</row>
    <row r="724">
      <c r="A724" s="13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</row>
    <row r="725">
      <c r="A725" s="13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</row>
    <row r="726">
      <c r="A726" s="13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</row>
    <row r="727">
      <c r="A727" s="13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</row>
    <row r="728">
      <c r="A728" s="13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</row>
    <row r="729">
      <c r="A729" s="13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</row>
    <row r="730">
      <c r="A730" s="13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</row>
    <row r="731">
      <c r="A731" s="13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</row>
    <row r="732">
      <c r="A732" s="13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</row>
    <row r="733">
      <c r="A733" s="13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</row>
    <row r="734">
      <c r="A734" s="13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</row>
    <row r="735">
      <c r="A735" s="13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</row>
    <row r="736">
      <c r="A736" s="13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</row>
    <row r="737">
      <c r="A737" s="13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</row>
    <row r="738">
      <c r="A738" s="13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</row>
    <row r="739">
      <c r="A739" s="13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</row>
    <row r="740">
      <c r="A740" s="13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</row>
    <row r="741">
      <c r="A741" s="13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</row>
    <row r="742">
      <c r="A742" s="13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</row>
    <row r="743">
      <c r="A743" s="13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</row>
    <row r="744">
      <c r="A744" s="13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</row>
    <row r="745">
      <c r="A745" s="13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</row>
    <row r="746">
      <c r="A746" s="13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</row>
    <row r="747">
      <c r="A747" s="13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</row>
    <row r="748">
      <c r="A748" s="13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</row>
    <row r="749">
      <c r="A749" s="13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</row>
    <row r="750">
      <c r="A750" s="13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</row>
    <row r="751">
      <c r="A751" s="13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</row>
    <row r="752">
      <c r="A752" s="13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</row>
    <row r="753">
      <c r="A753" s="13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</row>
    <row r="754">
      <c r="A754" s="13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</row>
    <row r="755">
      <c r="A755" s="13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</row>
    <row r="756">
      <c r="A756" s="13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</row>
    <row r="757">
      <c r="A757" s="13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</row>
    <row r="758">
      <c r="A758" s="13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</row>
    <row r="759">
      <c r="A759" s="13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</row>
    <row r="760">
      <c r="A760" s="13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</row>
    <row r="761">
      <c r="A761" s="13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</row>
    <row r="762">
      <c r="A762" s="13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</row>
    <row r="763">
      <c r="A763" s="13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</row>
    <row r="764">
      <c r="A764" s="13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</row>
    <row r="765">
      <c r="A765" s="13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</row>
    <row r="766">
      <c r="A766" s="13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</row>
    <row r="767">
      <c r="A767" s="13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</row>
    <row r="768">
      <c r="A768" s="13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</row>
    <row r="769">
      <c r="A769" s="13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</row>
    <row r="770">
      <c r="A770" s="13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</row>
    <row r="771">
      <c r="A771" s="13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</row>
    <row r="772">
      <c r="A772" s="13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</row>
    <row r="773">
      <c r="A773" s="13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</row>
    <row r="774">
      <c r="A774" s="13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</row>
    <row r="775">
      <c r="A775" s="13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</row>
    <row r="776">
      <c r="A776" s="13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</row>
    <row r="777">
      <c r="A777" s="13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</row>
    <row r="778">
      <c r="A778" s="13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</row>
    <row r="779">
      <c r="A779" s="13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</row>
    <row r="780">
      <c r="A780" s="13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</row>
    <row r="781">
      <c r="A781" s="13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</row>
    <row r="782">
      <c r="A782" s="13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</row>
    <row r="783">
      <c r="A783" s="13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</row>
    <row r="784">
      <c r="A784" s="13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</row>
    <row r="785">
      <c r="A785" s="13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</row>
    <row r="786">
      <c r="A786" s="13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</row>
    <row r="787">
      <c r="A787" s="13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</row>
    <row r="788">
      <c r="A788" s="13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</row>
    <row r="789">
      <c r="A789" s="13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</row>
    <row r="790">
      <c r="A790" s="13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</row>
    <row r="791">
      <c r="A791" s="13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</row>
    <row r="792">
      <c r="A792" s="13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</row>
    <row r="793">
      <c r="A793" s="13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</row>
    <row r="794">
      <c r="A794" s="13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</row>
    <row r="795">
      <c r="A795" s="13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</row>
    <row r="796">
      <c r="A796" s="13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</row>
    <row r="797">
      <c r="A797" s="13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</row>
    <row r="798">
      <c r="A798" s="13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</row>
    <row r="799">
      <c r="A799" s="13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</row>
    <row r="800">
      <c r="A800" s="13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</row>
    <row r="801">
      <c r="A801" s="13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</row>
    <row r="802">
      <c r="A802" s="13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</row>
    <row r="803">
      <c r="A803" s="13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</row>
    <row r="804">
      <c r="A804" s="13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</row>
    <row r="805">
      <c r="A805" s="13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</row>
    <row r="806">
      <c r="A806" s="13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</row>
    <row r="807">
      <c r="A807" s="13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</row>
    <row r="808">
      <c r="A808" s="13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</row>
    <row r="809">
      <c r="A809" s="13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</row>
    <row r="810">
      <c r="A810" s="13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</row>
    <row r="811">
      <c r="A811" s="13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</row>
    <row r="812">
      <c r="A812" s="13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</row>
    <row r="813">
      <c r="A813" s="13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</row>
    <row r="814">
      <c r="A814" s="13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</row>
    <row r="815">
      <c r="A815" s="13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</row>
    <row r="816">
      <c r="A816" s="13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</row>
    <row r="817">
      <c r="A817" s="13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</row>
    <row r="818">
      <c r="A818" s="13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</row>
    <row r="819">
      <c r="A819" s="13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</row>
    <row r="820">
      <c r="A820" s="13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</row>
    <row r="821">
      <c r="A821" s="13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</row>
    <row r="822">
      <c r="A822" s="13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</row>
    <row r="823">
      <c r="A823" s="13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</row>
    <row r="824">
      <c r="A824" s="13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</row>
    <row r="825">
      <c r="A825" s="13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</row>
    <row r="826">
      <c r="A826" s="13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</row>
    <row r="827">
      <c r="A827" s="13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</row>
    <row r="828">
      <c r="A828" s="13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</row>
    <row r="829">
      <c r="A829" s="13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</row>
    <row r="830">
      <c r="A830" s="13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</row>
    <row r="831">
      <c r="A831" s="13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</row>
    <row r="832">
      <c r="A832" s="13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</row>
    <row r="833">
      <c r="A833" s="13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</row>
    <row r="834">
      <c r="A834" s="13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</row>
    <row r="835">
      <c r="A835" s="13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</row>
    <row r="836">
      <c r="A836" s="13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</row>
    <row r="837">
      <c r="A837" s="13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</row>
    <row r="838">
      <c r="A838" s="13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</row>
    <row r="839">
      <c r="A839" s="13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</row>
    <row r="840">
      <c r="A840" s="13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</row>
    <row r="841">
      <c r="A841" s="13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</row>
    <row r="842">
      <c r="A842" s="13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</row>
    <row r="843">
      <c r="A843" s="13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</row>
    <row r="844">
      <c r="A844" s="13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</row>
    <row r="845">
      <c r="A845" s="13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</row>
    <row r="846">
      <c r="A846" s="13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</row>
    <row r="847">
      <c r="A847" s="13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</row>
    <row r="848">
      <c r="A848" s="13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</row>
    <row r="849">
      <c r="A849" s="13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</row>
    <row r="850">
      <c r="A850" s="13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</row>
    <row r="851">
      <c r="A851" s="13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</row>
    <row r="852">
      <c r="A852" s="13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</row>
    <row r="853">
      <c r="A853" s="13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</row>
    <row r="854">
      <c r="A854" s="13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</row>
    <row r="855">
      <c r="A855" s="13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</row>
    <row r="856">
      <c r="A856" s="13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</row>
    <row r="857">
      <c r="A857" s="13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</row>
    <row r="858">
      <c r="A858" s="13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</row>
    <row r="859">
      <c r="A859" s="13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</row>
    <row r="860">
      <c r="A860" s="13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</row>
    <row r="861">
      <c r="A861" s="13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</row>
    <row r="862">
      <c r="A862" s="13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</row>
    <row r="863">
      <c r="A863" s="13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</row>
    <row r="864">
      <c r="A864" s="13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</row>
    <row r="865">
      <c r="A865" s="13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</row>
    <row r="866">
      <c r="A866" s="13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</row>
    <row r="867">
      <c r="A867" s="13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</row>
    <row r="868">
      <c r="A868" s="13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</row>
    <row r="869">
      <c r="A869" s="13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</row>
    <row r="870">
      <c r="A870" s="13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</row>
    <row r="871">
      <c r="A871" s="13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</row>
    <row r="872">
      <c r="A872" s="13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</row>
    <row r="873">
      <c r="A873" s="13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</row>
    <row r="874">
      <c r="A874" s="13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</row>
    <row r="875">
      <c r="A875" s="13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</row>
    <row r="876">
      <c r="A876" s="13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</row>
    <row r="877">
      <c r="A877" s="13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</row>
    <row r="878">
      <c r="A878" s="13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</row>
    <row r="879">
      <c r="A879" s="13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</row>
    <row r="880">
      <c r="A880" s="13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</row>
    <row r="881">
      <c r="A881" s="13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</row>
    <row r="882">
      <c r="A882" s="13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</row>
    <row r="883">
      <c r="A883" s="13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</row>
    <row r="884">
      <c r="A884" s="13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</row>
    <row r="885">
      <c r="A885" s="13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</row>
    <row r="886">
      <c r="A886" s="13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</row>
    <row r="887">
      <c r="A887" s="13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</row>
    <row r="888">
      <c r="A888" s="13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</row>
    <row r="889">
      <c r="A889" s="13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</row>
    <row r="890">
      <c r="A890" s="13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</row>
    <row r="891">
      <c r="A891" s="13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</row>
    <row r="892">
      <c r="A892" s="13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</row>
    <row r="893">
      <c r="A893" s="13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</row>
    <row r="894">
      <c r="A894" s="13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</row>
    <row r="895">
      <c r="A895" s="13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</row>
    <row r="896">
      <c r="A896" s="13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</row>
    <row r="897">
      <c r="A897" s="13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</row>
    <row r="898">
      <c r="A898" s="13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</row>
    <row r="899">
      <c r="A899" s="13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</row>
    <row r="900">
      <c r="A900" s="13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</row>
    <row r="901">
      <c r="A901" s="13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</row>
    <row r="902">
      <c r="A902" s="13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</row>
    <row r="903">
      <c r="A903" s="13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</row>
    <row r="904">
      <c r="A904" s="13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</row>
    <row r="905">
      <c r="A905" s="13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</row>
    <row r="906">
      <c r="A906" s="13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</row>
    <row r="907">
      <c r="A907" s="13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</row>
    <row r="908">
      <c r="A908" s="13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</row>
    <row r="909">
      <c r="A909" s="13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</row>
    <row r="910">
      <c r="A910" s="13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</row>
    <row r="911">
      <c r="A911" s="13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</row>
    <row r="912">
      <c r="A912" s="13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</row>
    <row r="913">
      <c r="A913" s="13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</row>
    <row r="914">
      <c r="A914" s="13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</row>
    <row r="915">
      <c r="A915" s="13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</row>
    <row r="916">
      <c r="A916" s="13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</row>
    <row r="917">
      <c r="A917" s="13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</row>
    <row r="918">
      <c r="A918" s="13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</row>
    <row r="919">
      <c r="A919" s="13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</row>
    <row r="920">
      <c r="A920" s="13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</row>
    <row r="921">
      <c r="A921" s="13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</row>
    <row r="922">
      <c r="A922" s="13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</row>
    <row r="923">
      <c r="A923" s="13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</row>
    <row r="924">
      <c r="A924" s="13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</row>
    <row r="925">
      <c r="A925" s="13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</row>
    <row r="926">
      <c r="A926" s="13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</row>
    <row r="927">
      <c r="A927" s="13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</row>
    <row r="928">
      <c r="A928" s="13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</row>
    <row r="929">
      <c r="A929" s="13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</row>
    <row r="930">
      <c r="A930" s="13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</row>
    <row r="931">
      <c r="A931" s="13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</row>
    <row r="932">
      <c r="A932" s="13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</row>
    <row r="933">
      <c r="A933" s="13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</row>
    <row r="934">
      <c r="A934" s="13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</row>
    <row r="935">
      <c r="A935" s="13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</row>
    <row r="936">
      <c r="A936" s="13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</row>
    <row r="937">
      <c r="A937" s="13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</row>
    <row r="938">
      <c r="A938" s="13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</row>
    <row r="939">
      <c r="A939" s="13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</row>
    <row r="940">
      <c r="A940" s="13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</row>
    <row r="941">
      <c r="A941" s="13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</row>
    <row r="942">
      <c r="A942" s="13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</row>
    <row r="943">
      <c r="A943" s="13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</row>
    <row r="944">
      <c r="A944" s="13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</row>
    <row r="945">
      <c r="A945" s="13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</row>
    <row r="946">
      <c r="A946" s="13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</row>
    <row r="947">
      <c r="A947" s="13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</row>
    <row r="948">
      <c r="A948" s="13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</row>
    <row r="949">
      <c r="A949" s="13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</row>
    <row r="950">
      <c r="A950" s="13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</row>
    <row r="951">
      <c r="A951" s="13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</row>
    <row r="952">
      <c r="A952" s="13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</row>
    <row r="953">
      <c r="A953" s="13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</row>
    <row r="954">
      <c r="A954" s="13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</row>
    <row r="955">
      <c r="A955" s="13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</row>
    <row r="956">
      <c r="A956" s="13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</row>
    <row r="957">
      <c r="A957" s="13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</row>
    <row r="958">
      <c r="A958" s="13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</row>
    <row r="959">
      <c r="A959" s="13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</row>
    <row r="960">
      <c r="A960" s="13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</row>
    <row r="961">
      <c r="A961" s="13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</row>
    <row r="962">
      <c r="A962" s="13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</row>
    <row r="963">
      <c r="A963" s="13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</row>
    <row r="964">
      <c r="A964" s="13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</row>
    <row r="965">
      <c r="A965" s="13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</row>
    <row r="966">
      <c r="A966" s="13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</row>
    <row r="967">
      <c r="A967" s="13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</row>
    <row r="968">
      <c r="A968" s="13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</row>
    <row r="969">
      <c r="A969" s="13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</row>
    <row r="970">
      <c r="A970" s="13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</row>
    <row r="971">
      <c r="A971" s="13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</row>
    <row r="972">
      <c r="A972" s="13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</row>
    <row r="973">
      <c r="A973" s="13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</row>
    <row r="974">
      <c r="A974" s="13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</row>
    <row r="975">
      <c r="A975" s="13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</row>
    <row r="976">
      <c r="A976" s="13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</row>
    <row r="977">
      <c r="A977" s="13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</row>
    <row r="978">
      <c r="A978" s="13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</row>
    <row r="979">
      <c r="A979" s="13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</row>
    <row r="980">
      <c r="A980" s="13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</row>
    <row r="981">
      <c r="A981" s="13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</row>
    <row r="982">
      <c r="A982" s="13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</row>
    <row r="983">
      <c r="A983" s="13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</row>
    <row r="984">
      <c r="A984" s="13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</row>
    <row r="985">
      <c r="A985" s="13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</row>
    <row r="986">
      <c r="A986" s="13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</row>
    <row r="987">
      <c r="A987" s="13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</row>
    <row r="988">
      <c r="A988" s="13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</row>
    <row r="989">
      <c r="A989" s="13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</row>
    <row r="990">
      <c r="A990" s="13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</row>
    <row r="991">
      <c r="A991" s="13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</row>
    <row r="992">
      <c r="A992" s="13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</row>
    <row r="993">
      <c r="A993" s="13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</row>
  </sheetData>
  <mergeCells count="49">
    <mergeCell ref="A8:B8"/>
    <mergeCell ref="A10:B10"/>
    <mergeCell ref="A14:B14"/>
    <mergeCell ref="A15:B15"/>
    <mergeCell ref="C15:N15"/>
    <mergeCell ref="A16:B16"/>
    <mergeCell ref="C16:N16"/>
    <mergeCell ref="A17:B17"/>
    <mergeCell ref="A22:B22"/>
    <mergeCell ref="C22:N22"/>
    <mergeCell ref="A23:B23"/>
    <mergeCell ref="A24:B24"/>
    <mergeCell ref="A25:B25"/>
    <mergeCell ref="C25:N25"/>
    <mergeCell ref="C47:N47"/>
    <mergeCell ref="C50:N50"/>
    <mergeCell ref="C51:N51"/>
    <mergeCell ref="C56:N56"/>
    <mergeCell ref="A26:B26"/>
    <mergeCell ref="A32:B32"/>
    <mergeCell ref="A37:B37"/>
    <mergeCell ref="C37:N37"/>
    <mergeCell ref="A38:B38"/>
    <mergeCell ref="A39:B39"/>
    <mergeCell ref="C43:N43"/>
    <mergeCell ref="A43:B43"/>
    <mergeCell ref="A44:B44"/>
    <mergeCell ref="A45:B45"/>
    <mergeCell ref="A46:B46"/>
    <mergeCell ref="A47:B47"/>
    <mergeCell ref="A48:B48"/>
    <mergeCell ref="A49:B49"/>
    <mergeCell ref="A61:B61"/>
    <mergeCell ref="A62:B62"/>
    <mergeCell ref="C62:N62"/>
    <mergeCell ref="C63:N63"/>
    <mergeCell ref="A63:B63"/>
    <mergeCell ref="A64:B64"/>
    <mergeCell ref="A65:B65"/>
    <mergeCell ref="A66:B66"/>
    <mergeCell ref="A67:B67"/>
    <mergeCell ref="A68:B68"/>
    <mergeCell ref="A50:B50"/>
    <mergeCell ref="A51:B51"/>
    <mergeCell ref="A53:B53"/>
    <mergeCell ref="A55:B55"/>
    <mergeCell ref="A56:B56"/>
    <mergeCell ref="A57:B57"/>
    <mergeCell ref="A59:B59"/>
  </mergeCells>
  <conditionalFormatting sqref="C44:N44">
    <cfRule type="cellIs" dxfId="0" priority="1" operator="greaterThan">
      <formula>0</formula>
    </cfRule>
  </conditionalFormatting>
  <conditionalFormatting sqref="C44:N44">
    <cfRule type="cellIs" dxfId="1" priority="2" operator="lessThanOrEqual">
      <formula>0</formula>
    </cfRule>
  </conditionalFormatting>
  <conditionalFormatting sqref="C46:N46">
    <cfRule type="cellIs" dxfId="0" priority="3" operator="greaterThan">
      <formula>0</formula>
    </cfRule>
  </conditionalFormatting>
  <conditionalFormatting sqref="C46:N46">
    <cfRule type="cellIs" dxfId="1" priority="4" operator="lessThanOrEqual">
      <formula>0</formula>
    </cfRule>
  </conditionalFormatting>
  <conditionalFormatting sqref="C69:N69">
    <cfRule type="cellIs" dxfId="2" priority="5" operator="lessThanOrEqual">
      <formula>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